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Fred Parrish\AppData\Local\Box\Box for Office\350398374\Temp\zmqrbder.ls2\"/>
    </mc:Choice>
  </mc:AlternateContent>
  <xr:revisionPtr revIDLastSave="0" documentId="13_ncr:1_{2B5364EC-2E5D-4EC6-966D-49BEB1863E4C}" xr6:coauthVersionLast="47" xr6:coauthVersionMax="47" xr10:uidLastSave="{00000000-0000-0000-0000-000000000000}"/>
  <workbookProtection workbookAlgorithmName="SHA-512" workbookHashValue="Y4SNG66Z+5S6WskM0XLe0FmCCu/uIX2adGK9FlLt8EbyZoaQzBW7EXcxrbnxOPqWYu30EAPavJSqySc3J1hFWA==" workbookSaltValue="6ANhAkkTpeWVzxKB6n//lQ==" workbookSpinCount="100000" lockStructure="1"/>
  <bookViews>
    <workbookView xWindow="-98" yWindow="-98" windowWidth="21795" windowHeight="13996" xr2:uid="{00000000-000D-0000-FFFF-FFFF00000000}"/>
  </bookViews>
  <sheets>
    <sheet name="9 Month Contract" sheetId="1" r:id="rId1"/>
    <sheet name="10 Month" sheetId="2" state="hidden" r:id="rId2"/>
    <sheet name="11 Month" sheetId="3" state="hidden" r:id="rId3"/>
    <sheet name="10 month contract" sheetId="9" r:id="rId4"/>
    <sheet name="11 month contract " sheetId="10" r:id="rId5"/>
  </sheets>
  <definedNames>
    <definedName name="_xlnm.Print_Area" localSheetId="3">'10 month contract'!$A$1:$O$35</definedName>
    <definedName name="_xlnm.Print_Area" localSheetId="4">'11 month contract '!$A$1:$M$35</definedName>
    <definedName name="_xlnm.Print_Area" localSheetId="0">'9 Month Contract'!$A$1:$S$34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E2" i="10"/>
  <c r="E2" i="9"/>
  <c r="G2" i="1"/>
  <c r="G6" i="1" s="1"/>
  <c r="C16" i="1" s="1"/>
  <c r="Q20" i="1" l="1"/>
  <c r="C18" i="1"/>
  <c r="C22" i="1"/>
  <c r="Q22" i="1"/>
  <c r="C20" i="1"/>
  <c r="Q16" i="1"/>
  <c r="Q18" i="1"/>
  <c r="E6" i="10"/>
  <c r="E6" i="9"/>
  <c r="G20" i="10" l="1"/>
  <c r="E16" i="10"/>
  <c r="E23" i="10" s="1"/>
  <c r="F20" i="10" s="1"/>
  <c r="E22" i="10"/>
  <c r="E20" i="10"/>
  <c r="E18" i="10"/>
  <c r="F18" i="10" s="1"/>
  <c r="K22" i="10"/>
  <c r="K20" i="10"/>
  <c r="K18" i="10"/>
  <c r="K16" i="10"/>
  <c r="M18" i="9"/>
  <c r="M16" i="9"/>
  <c r="C22" i="9"/>
  <c r="D22" i="9" s="1"/>
  <c r="C20" i="9"/>
  <c r="D20" i="9" s="1"/>
  <c r="C18" i="9"/>
  <c r="C16" i="9"/>
  <c r="C23" i="9" s="1"/>
  <c r="D18" i="9" s="1"/>
  <c r="M22" i="9"/>
  <c r="M20" i="9"/>
  <c r="Q23" i="1"/>
  <c r="G16" i="10"/>
  <c r="G22" i="10"/>
  <c r="G18" i="10"/>
  <c r="F22" i="10" l="1"/>
  <c r="F16" i="10"/>
  <c r="D16" i="9"/>
  <c r="G23" i="10"/>
  <c r="E22" i="9" l="1"/>
  <c r="E18" i="9"/>
  <c r="E16" i="9"/>
  <c r="E20" i="9"/>
  <c r="O18" i="1"/>
  <c r="O22" i="1"/>
  <c r="O20" i="1"/>
  <c r="O16" i="1"/>
  <c r="I22" i="9"/>
  <c r="G22" i="9"/>
  <c r="I20" i="9"/>
  <c r="K20" i="9"/>
  <c r="G20" i="9"/>
  <c r="G18" i="9"/>
  <c r="K22" i="9"/>
  <c r="K18" i="9"/>
  <c r="I18" i="9"/>
  <c r="G22" i="1"/>
  <c r="K20" i="1"/>
  <c r="G18" i="1"/>
  <c r="I18" i="1"/>
  <c r="M22" i="1"/>
  <c r="E22" i="1"/>
  <c r="I20" i="1"/>
  <c r="M18" i="1"/>
  <c r="E18" i="1"/>
  <c r="M20" i="1"/>
  <c r="K22" i="1"/>
  <c r="G20" i="1"/>
  <c r="K18" i="1"/>
  <c r="I22" i="1"/>
  <c r="E20" i="1"/>
  <c r="K16" i="9"/>
  <c r="I16" i="9"/>
  <c r="G16" i="9"/>
  <c r="O20" i="9" l="1"/>
  <c r="O18" i="9"/>
  <c r="O22" i="9"/>
  <c r="O16" i="9"/>
  <c r="S20" i="1"/>
  <c r="S22" i="1"/>
  <c r="S18" i="1"/>
  <c r="O23" i="1"/>
  <c r="I18" i="10"/>
  <c r="M18" i="10" s="1"/>
  <c r="I22" i="10"/>
  <c r="M22" i="10" s="1"/>
  <c r="I20" i="10"/>
  <c r="M20" i="10" s="1"/>
  <c r="I16" i="10"/>
  <c r="M16" i="10" s="1"/>
  <c r="G23" i="9"/>
  <c r="H16" i="9" s="1"/>
  <c r="K23" i="9"/>
  <c r="L22" i="9" s="1"/>
  <c r="E23" i="9"/>
  <c r="F20" i="9" s="1"/>
  <c r="I23" i="9"/>
  <c r="J20" i="9" s="1"/>
  <c r="M23" i="9"/>
  <c r="N16" i="9" s="1"/>
  <c r="O23" i="9" l="1"/>
  <c r="O28" i="9" s="1"/>
  <c r="I29" i="9" s="1"/>
  <c r="K23" i="10"/>
  <c r="L18" i="10" s="1"/>
  <c r="I23" i="10"/>
  <c r="J16" i="10" s="1"/>
  <c r="R22" i="1"/>
  <c r="R18" i="1"/>
  <c r="R20" i="1"/>
  <c r="R16" i="1"/>
  <c r="F16" i="9"/>
  <c r="P22" i="1"/>
  <c r="P20" i="1"/>
  <c r="P18" i="1"/>
  <c r="P16" i="1"/>
  <c r="N20" i="9"/>
  <c r="N18" i="9"/>
  <c r="N22" i="9"/>
  <c r="J22" i="9"/>
  <c r="L16" i="9"/>
  <c r="F22" i="9"/>
  <c r="J16" i="9"/>
  <c r="J18" i="9"/>
  <c r="F18" i="9"/>
  <c r="H22" i="9"/>
  <c r="L20" i="9"/>
  <c r="H18" i="9"/>
  <c r="L18" i="9"/>
  <c r="H20" i="9"/>
  <c r="M23" i="10" l="1"/>
  <c r="M28" i="10" s="1"/>
  <c r="G29" i="10" s="1"/>
  <c r="J20" i="10"/>
  <c r="L16" i="10"/>
  <c r="H20" i="10"/>
  <c r="H18" i="10"/>
  <c r="H22" i="10"/>
  <c r="H16" i="10"/>
  <c r="J22" i="10"/>
  <c r="J18" i="10"/>
  <c r="L22" i="10"/>
  <c r="L20" i="10"/>
  <c r="M16" i="1" l="1"/>
  <c r="E16" i="1"/>
  <c r="K16" i="1"/>
  <c r="I16" i="1"/>
  <c r="G16" i="1"/>
  <c r="S16" i="1" l="1"/>
  <c r="E4" i="2"/>
  <c r="E3" i="2"/>
  <c r="E2" i="2"/>
  <c r="E6" i="2" s="1"/>
  <c r="E4" i="3"/>
  <c r="E3" i="3"/>
  <c r="E2" i="3"/>
  <c r="E6" i="3" s="1"/>
  <c r="S23" i="1" l="1"/>
  <c r="S27" i="1" s="1"/>
  <c r="D22" i="2"/>
  <c r="D20" i="2"/>
  <c r="D18" i="2"/>
  <c r="D16" i="2"/>
  <c r="E18" i="2"/>
  <c r="C22" i="2"/>
  <c r="C20" i="2"/>
  <c r="C18" i="2"/>
  <c r="C16" i="2"/>
  <c r="I20" i="2"/>
  <c r="I18" i="2"/>
  <c r="I22" i="2"/>
  <c r="H18" i="2"/>
  <c r="I16" i="2"/>
  <c r="F20" i="2"/>
  <c r="F16" i="2"/>
  <c r="E22" i="2"/>
  <c r="H22" i="2"/>
  <c r="H20" i="2"/>
  <c r="H16" i="2"/>
  <c r="F22" i="2"/>
  <c r="F18" i="2"/>
  <c r="E20" i="2"/>
  <c r="E16" i="2"/>
  <c r="G22" i="2"/>
  <c r="G20" i="2"/>
  <c r="G18" i="2"/>
  <c r="G16" i="2"/>
  <c r="D22" i="3"/>
  <c r="D20" i="3"/>
  <c r="D18" i="3"/>
  <c r="D16" i="3"/>
  <c r="H20" i="3"/>
  <c r="C22" i="3"/>
  <c r="C20" i="3"/>
  <c r="C18" i="3"/>
  <c r="C16" i="3"/>
  <c r="H22" i="3"/>
  <c r="H18" i="3"/>
  <c r="G20" i="3"/>
  <c r="G16" i="3"/>
  <c r="F22" i="3"/>
  <c r="F20" i="3"/>
  <c r="F18" i="3"/>
  <c r="F16" i="3"/>
  <c r="E22" i="3"/>
  <c r="E20" i="3"/>
  <c r="E18" i="3"/>
  <c r="E16" i="3"/>
  <c r="H16" i="3"/>
  <c r="G22" i="3"/>
  <c r="G18" i="3"/>
  <c r="I22" i="3"/>
  <c r="I20" i="3"/>
  <c r="I18" i="3"/>
  <c r="I16" i="3"/>
  <c r="H23" i="3" l="1"/>
  <c r="D23" i="3"/>
  <c r="J18" i="2"/>
  <c r="I23" i="3"/>
  <c r="J20" i="3"/>
  <c r="E23" i="3"/>
  <c r="E23" i="1"/>
  <c r="I23" i="1"/>
  <c r="E23" i="2"/>
  <c r="F23" i="2"/>
  <c r="I23" i="2"/>
  <c r="J20" i="2"/>
  <c r="G23" i="2"/>
  <c r="J22" i="2"/>
  <c r="H23" i="2"/>
  <c r="D23" i="2"/>
  <c r="C23" i="2"/>
  <c r="J16" i="2"/>
  <c r="J18" i="3"/>
  <c r="J22" i="3"/>
  <c r="G23" i="3"/>
  <c r="F23" i="3"/>
  <c r="C23" i="3"/>
  <c r="J16" i="3"/>
  <c r="G23" i="1"/>
  <c r="K23" i="1"/>
  <c r="M23" i="1"/>
  <c r="C23" i="1"/>
  <c r="D16" i="1" s="1"/>
  <c r="F16" i="1" l="1"/>
  <c r="F18" i="1"/>
  <c r="F22" i="1"/>
  <c r="F20" i="1"/>
  <c r="D22" i="1"/>
  <c r="D20" i="1"/>
  <c r="D18" i="1"/>
  <c r="N22" i="1"/>
  <c r="N20" i="1"/>
  <c r="N18" i="1"/>
  <c r="N16" i="1"/>
  <c r="L22" i="1"/>
  <c r="L18" i="1"/>
  <c r="L20" i="1"/>
  <c r="L16" i="1"/>
  <c r="J22" i="1"/>
  <c r="J20" i="1"/>
  <c r="J18" i="1"/>
  <c r="J16" i="1"/>
  <c r="H22" i="1"/>
  <c r="H20" i="1"/>
  <c r="H18" i="1"/>
  <c r="H16" i="1"/>
  <c r="K28" i="1"/>
  <c r="J23" i="3"/>
  <c r="J27" i="3" s="1"/>
  <c r="G28" i="3" s="1"/>
  <c r="J23" i="2"/>
  <c r="J27" i="2" s="1"/>
  <c r="G28" i="2" s="1"/>
</calcChain>
</file>

<file path=xl/sharedStrings.xml><?xml version="1.0" encoding="utf-8"?>
<sst xmlns="http://schemas.openxmlformats.org/spreadsheetml/2006/main" count="384" uniqueCount="79">
  <si>
    <r>
      <t>Enter requested information in the</t>
    </r>
    <r>
      <rPr>
        <sz val="14"/>
        <color theme="6" tint="-0.249977111117893"/>
        <rFont val="Calibri"/>
        <family val="2"/>
        <scheme val="minor"/>
      </rPr>
      <t xml:space="preserve"> green</t>
    </r>
    <r>
      <rPr>
        <sz val="14"/>
        <color theme="1"/>
        <rFont val="Calibri"/>
        <family val="2"/>
        <scheme val="minor"/>
      </rPr>
      <t xml:space="preserve"> boxes</t>
    </r>
  </si>
  <si>
    <t>Faculty Name:</t>
  </si>
  <si>
    <t xml:space="preserve"> </t>
  </si>
  <si>
    <t>Maximum Available</t>
  </si>
  <si>
    <t>Bengal ID:</t>
  </si>
  <si>
    <t>Two Ninths if NSF</t>
  </si>
  <si>
    <t>ISU Contract Length in Months</t>
  </si>
  <si>
    <t>Maximum Monthly</t>
  </si>
  <si>
    <t>Prepared by:</t>
  </si>
  <si>
    <t>ISU Contract Amount (Salary)</t>
  </si>
  <si>
    <t>IS GRANT INDEX NSF?</t>
  </si>
  <si>
    <t>Date Prepared</t>
  </si>
  <si>
    <t>Are you teaching this summer?</t>
  </si>
  <si>
    <t>Maximum Pay Period Amount</t>
  </si>
  <si>
    <t>Preparer Email &amp; Phone</t>
  </si>
  <si>
    <t>Enter your percentage of effort per pay period in the green boxes.  Salary will automatically calcluate:</t>
  </si>
  <si>
    <t>Effort expended per pay period</t>
  </si>
  <si>
    <t>Summer Grant Work Plan</t>
  </si>
  <si>
    <t xml:space="preserve">Work </t>
  </si>
  <si>
    <t xml:space="preserve">   As provided by employee</t>
  </si>
  <si>
    <t>Period</t>
  </si>
  <si>
    <t>Paid on:</t>
  </si>
  <si>
    <t>May 31</t>
  </si>
  <si>
    <t>June 14</t>
  </si>
  <si>
    <t>June 28</t>
  </si>
  <si>
    <t>July 12</t>
  </si>
  <si>
    <t>July 26</t>
  </si>
  <si>
    <t>August 9</t>
  </si>
  <si>
    <t>August 23</t>
  </si>
  <si>
    <t>Effort</t>
  </si>
  <si>
    <t>INDEX to charge</t>
  </si>
  <si>
    <t>Enter index to charge</t>
  </si>
  <si>
    <t>TOTAL</t>
  </si>
  <si>
    <t>**Amount per pay date cannot exceed Maximum Pay Period Amount</t>
  </si>
  <si>
    <t>Other Summer funding not paid above (e.g. separate contract for summer teaching, etc.)</t>
  </si>
  <si>
    <t>Total Summer Salary</t>
  </si>
  <si>
    <t>REQUIRED SIGNATURES &amp; APPROVALS:</t>
  </si>
  <si>
    <t>EMPLOYEE</t>
  </si>
  <si>
    <t>Printed Name</t>
  </si>
  <si>
    <t>Date Signed</t>
  </si>
  <si>
    <t>PRINCIPAL INVESTIGATOR</t>
  </si>
  <si>
    <t>UBO SIGNATURE</t>
  </si>
  <si>
    <t>GRANT ACCOUNTING</t>
  </si>
  <si>
    <t>Signatures indicate approval of dedicated effort.</t>
  </si>
  <si>
    <t>NO</t>
  </si>
  <si>
    <t>YES</t>
  </si>
  <si>
    <t>Summer 2020</t>
  </si>
  <si>
    <t>2020 Summer Pay Calculator</t>
  </si>
  <si>
    <t>Due Date:  MAY 1, 2020</t>
  </si>
  <si>
    <t>Pay Period Begin:</t>
  </si>
  <si>
    <t>Pay Period End:</t>
  </si>
  <si>
    <t>N/A</t>
  </si>
  <si>
    <t>*Two Ninths if NSF</t>
  </si>
  <si>
    <t>Is the summer salary being paid by  the National Science Foundation (NSF)?</t>
  </si>
  <si>
    <t xml:space="preserve">   as Provided by Employee</t>
  </si>
  <si>
    <t>Enter your percentage of effort per pay period you are committing to work in the green boxes for each Index you plan to charge.  Salary will automatically calculate:</t>
  </si>
  <si>
    <t>* This is only applicable if the Index you are seeking payment from is funded by the National Science Foundation (NSF).  This agency only allows up to 2 months of summary salary on a 9 month contract.</t>
  </si>
  <si>
    <r>
      <t>Enter requested information in the</t>
    </r>
    <r>
      <rPr>
        <sz val="20"/>
        <color theme="6" tint="-0.249977111117893"/>
        <rFont val="Calibri"/>
        <family val="2"/>
        <scheme val="minor"/>
      </rPr>
      <t xml:space="preserve"> </t>
    </r>
    <r>
      <rPr>
        <b/>
        <sz val="20"/>
        <color theme="9" tint="0.39997558519241921"/>
        <rFont val="Calibri"/>
        <family val="2"/>
        <scheme val="minor"/>
      </rPr>
      <t>green</t>
    </r>
    <r>
      <rPr>
        <sz val="20"/>
        <color theme="1"/>
        <rFont val="Calibri"/>
        <family val="2"/>
        <scheme val="minor"/>
      </rPr>
      <t xml:space="preserve"> boxes</t>
    </r>
  </si>
  <si>
    <t>*Send to Grants and Contracts Accounting email below</t>
  </si>
  <si>
    <t>Email to:</t>
  </si>
  <si>
    <t>ISUGCA@ISU.EDU</t>
  </si>
  <si>
    <r>
      <t>EMPLOYEE</t>
    </r>
    <r>
      <rPr>
        <vertAlign val="superscript"/>
        <sz val="18"/>
        <color theme="1"/>
        <rFont val="Calibri"/>
        <family val="2"/>
        <scheme val="minor"/>
      </rPr>
      <t>1</t>
    </r>
  </si>
  <si>
    <r>
      <t>PRINCIPAL INVESTIGATOR</t>
    </r>
    <r>
      <rPr>
        <vertAlign val="superscript"/>
        <sz val="18"/>
        <color theme="1"/>
        <rFont val="Calibri"/>
        <family val="2"/>
        <scheme val="minor"/>
      </rPr>
      <t>1</t>
    </r>
  </si>
  <si>
    <r>
      <rPr>
        <b/>
        <vertAlign val="superscript"/>
        <sz val="24"/>
        <color theme="1"/>
        <rFont val="Calibri"/>
        <family val="2"/>
        <scheme val="minor"/>
      </rPr>
      <t>1</t>
    </r>
    <r>
      <rPr>
        <b/>
        <sz val="24"/>
        <color theme="1"/>
        <rFont val="Calibri"/>
        <family val="2"/>
        <scheme val="minor"/>
      </rPr>
      <t>Signature certifies the approval of the dedicated Effort indicated for each Index listed.</t>
    </r>
  </si>
  <si>
    <r>
      <t>UBO SIGNATURE</t>
    </r>
    <r>
      <rPr>
        <vertAlign val="superscript"/>
        <sz val="18"/>
        <color theme="1"/>
        <rFont val="Calibri"/>
        <family val="2"/>
        <scheme val="minor"/>
      </rPr>
      <t>1</t>
    </r>
  </si>
  <si>
    <t>2024 Summer Pay Calculator</t>
  </si>
  <si>
    <t>June 7, 2024</t>
  </si>
  <si>
    <t>June 21, 2024</t>
  </si>
  <si>
    <t>July 5, 2024</t>
  </si>
  <si>
    <t>July 19, 2024</t>
  </si>
  <si>
    <t>August 2, 2024</t>
  </si>
  <si>
    <t>August 16, 2024</t>
  </si>
  <si>
    <r>
      <t>PRINCIPAL INVESTIGATOR</t>
    </r>
    <r>
      <rPr>
        <vertAlign val="superscript"/>
        <sz val="18"/>
        <color theme="1"/>
        <rFont val="Calibri"/>
        <family val="2"/>
        <scheme val="minor"/>
      </rPr>
      <t>1</t>
    </r>
    <r>
      <rPr>
        <sz val="18"/>
        <color theme="1"/>
        <rFont val="Calibri"/>
        <family val="2"/>
        <scheme val="minor"/>
      </rPr>
      <t xml:space="preserve"> (optional)</t>
    </r>
  </si>
  <si>
    <r>
      <rPr>
        <b/>
        <sz val="20"/>
        <color theme="1"/>
        <rFont val="Calibri"/>
        <family val="2"/>
        <scheme val="minor"/>
      </rPr>
      <t xml:space="preserve">Due Date*: </t>
    </r>
    <r>
      <rPr>
        <sz val="20"/>
        <color theme="1"/>
        <rFont val="Calibri"/>
        <family val="2"/>
        <scheme val="minor"/>
      </rPr>
      <t xml:space="preserve"> May 3, 2024</t>
    </r>
  </si>
  <si>
    <t>*Amount on the May 24 and August 30 pay dates cannot exceed half of the Maximum Pay Period Amount</t>
  </si>
  <si>
    <t>May 24, 2024*</t>
  </si>
  <si>
    <t>August 30, 2024*</t>
  </si>
  <si>
    <t>June 21, 2024*</t>
  </si>
  <si>
    <t>July 19,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</si>
</sst>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_);\(0\)"/>
    <numFmt numFmtId="165" formatCode="_(* #,##0.000000_);_(* \(#,##0.000000\);_(* &quot;-&quot;??_);_(@_)"/>
  </numFmts>
  <fonts count="26" x14ac:knownFonts="1">
    <font>
      <sz val="11"/>
      <color theme="1"/>
      <name val="Calibri"/>
      <family val="2"/>
      <scheme val="minor"/>
    </font>
    <font>
      <sz val="11"/>
      <color theme="1"/>
      <name val="Calibri"/>
      <family val="2"/>
      <scheme val="minor"/>
    </font>
    <font>
      <sz val="22"/>
      <color theme="1"/>
      <name val="Calibri"/>
      <family val="2"/>
      <scheme val="minor"/>
    </font>
    <font>
      <sz val="14"/>
      <color theme="1"/>
      <name val="Calibri"/>
      <family val="2"/>
      <scheme val="minor"/>
    </font>
    <font>
      <sz val="14"/>
      <color theme="6" tint="-0.249977111117893"/>
      <name val="Calibri"/>
      <family val="2"/>
      <scheme val="minor"/>
    </font>
    <font>
      <sz val="18"/>
      <color theme="1"/>
      <name val="Calibri"/>
      <family val="2"/>
      <scheme val="minor"/>
    </font>
    <font>
      <sz val="16"/>
      <color theme="1"/>
      <name val="Calibri"/>
      <family val="2"/>
      <scheme val="minor"/>
    </font>
    <font>
      <sz val="18"/>
      <name val="Calibri"/>
      <family val="2"/>
      <scheme val="minor"/>
    </font>
    <font>
      <sz val="18"/>
      <color rgb="FFFF0000"/>
      <name val="Calibri"/>
      <family val="2"/>
      <scheme val="minor"/>
    </font>
    <font>
      <b/>
      <sz val="18"/>
      <name val="Calibri"/>
      <family val="2"/>
      <scheme val="minor"/>
    </font>
    <font>
      <b/>
      <sz val="14"/>
      <color rgb="FFFF0000"/>
      <name val="Calibri"/>
      <family val="2"/>
      <scheme val="minor"/>
    </font>
    <font>
      <sz val="10"/>
      <color theme="1"/>
      <name val="Calibri"/>
      <family val="2"/>
      <scheme val="minor"/>
    </font>
    <font>
      <sz val="20"/>
      <color theme="1"/>
      <name val="Calibri"/>
      <family val="2"/>
      <scheme val="minor"/>
    </font>
    <font>
      <sz val="20"/>
      <color theme="6" tint="-0.249977111117893"/>
      <name val="Calibri"/>
      <family val="2"/>
      <scheme val="minor"/>
    </font>
    <font>
      <b/>
      <sz val="18"/>
      <color theme="1"/>
      <name val="Calibri"/>
      <family val="2"/>
      <scheme val="minor"/>
    </font>
    <font>
      <b/>
      <sz val="22"/>
      <color theme="1"/>
      <name val="Calibri"/>
      <family val="2"/>
      <scheme val="minor"/>
    </font>
    <font>
      <i/>
      <sz val="18"/>
      <color theme="1"/>
      <name val="Calibri"/>
      <family val="2"/>
      <scheme val="minor"/>
    </font>
    <font>
      <sz val="12"/>
      <color theme="1"/>
      <name val="Arial Black"/>
      <family val="2"/>
    </font>
    <font>
      <b/>
      <sz val="24"/>
      <color theme="1"/>
      <name val="Calibri"/>
      <family val="2"/>
      <scheme val="minor"/>
    </font>
    <font>
      <b/>
      <sz val="20"/>
      <color theme="1"/>
      <name val="Calibri"/>
      <family val="2"/>
      <scheme val="minor"/>
    </font>
    <font>
      <b/>
      <sz val="20"/>
      <color theme="9" tint="0.39997558519241921"/>
      <name val="Calibri"/>
      <family val="2"/>
      <scheme val="minor"/>
    </font>
    <font>
      <sz val="12"/>
      <color rgb="FFFF0000"/>
      <name val="Calibri"/>
      <family val="2"/>
      <scheme val="minor"/>
    </font>
    <font>
      <vertAlign val="superscript"/>
      <sz val="18"/>
      <color theme="1"/>
      <name val="Calibri"/>
      <family val="2"/>
      <scheme val="minor"/>
    </font>
    <font>
      <b/>
      <vertAlign val="superscript"/>
      <sz val="24"/>
      <color theme="1"/>
      <name val="Calibri"/>
      <family val="2"/>
      <scheme val="minor"/>
    </font>
    <font>
      <sz val="12"/>
      <color theme="4" tint="-0.249977111117893"/>
      <name val="Calibri"/>
      <family val="2"/>
      <scheme val="minor"/>
    </font>
    <font>
      <sz val="12"/>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59999389629810485"/>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6">
    <xf numFmtId="0" fontId="0" fillId="0" borderId="0" xfId="0"/>
    <xf numFmtId="0" fontId="2" fillId="0" borderId="0" xfId="0" applyFont="1"/>
    <xf numFmtId="0" fontId="3" fillId="0" borderId="0" xfId="0" applyFont="1"/>
    <xf numFmtId="0" fontId="5" fillId="0" borderId="0" xfId="0" applyFont="1"/>
    <xf numFmtId="0" fontId="0" fillId="0" borderId="0" xfId="0" applyProtection="1">
      <protection locked="0"/>
    </xf>
    <xf numFmtId="0" fontId="5" fillId="2" borderId="0" xfId="0" applyFont="1" applyFill="1" applyAlignment="1" applyProtection="1">
      <alignment horizontal="center"/>
      <protection locked="0"/>
    </xf>
    <xf numFmtId="0" fontId="6" fillId="0" borderId="1" xfId="0" applyFont="1" applyBorder="1" applyAlignment="1">
      <alignment wrapText="1"/>
    </xf>
    <xf numFmtId="44" fontId="5" fillId="0" borderId="2" xfId="1" applyFont="1" applyBorder="1" applyProtection="1"/>
    <xf numFmtId="0" fontId="5" fillId="3" borderId="0" xfId="0" applyFont="1" applyFill="1"/>
    <xf numFmtId="0" fontId="5" fillId="0" borderId="0" xfId="0" applyFont="1" applyProtection="1">
      <protection locked="0"/>
    </xf>
    <xf numFmtId="0" fontId="6" fillId="0" borderId="3" xfId="0" applyFont="1" applyBorder="1" applyAlignment="1">
      <alignment wrapText="1"/>
    </xf>
    <xf numFmtId="44" fontId="5" fillId="0" borderId="4" xfId="1" applyFont="1" applyBorder="1" applyProtection="1"/>
    <xf numFmtId="164" fontId="5" fillId="0" borderId="0" xfId="0" applyNumberFormat="1" applyFont="1" applyProtection="1">
      <protection locked="0"/>
    </xf>
    <xf numFmtId="0" fontId="5" fillId="2" borderId="5" xfId="0" applyFont="1" applyFill="1" applyBorder="1" applyProtection="1">
      <protection locked="0"/>
    </xf>
    <xf numFmtId="44" fontId="5" fillId="2" borderId="0" xfId="1" applyFont="1" applyFill="1" applyProtection="1">
      <protection locked="0"/>
    </xf>
    <xf numFmtId="0" fontId="7" fillId="0" borderId="0" xfId="0" applyFont="1"/>
    <xf numFmtId="0" fontId="8" fillId="2" borderId="4" xfId="0" applyFont="1" applyFill="1" applyBorder="1" applyProtection="1">
      <protection locked="0"/>
    </xf>
    <xf numFmtId="0" fontId="5" fillId="2" borderId="6" xfId="0" applyFont="1" applyFill="1" applyBorder="1" applyProtection="1">
      <protection locked="0"/>
    </xf>
    <xf numFmtId="0" fontId="8" fillId="2" borderId="0" xfId="0" applyFont="1" applyFill="1" applyProtection="1">
      <protection locked="0"/>
    </xf>
    <xf numFmtId="0" fontId="6" fillId="0" borderId="7" xfId="0" applyFont="1" applyBorder="1" applyAlignment="1">
      <alignment wrapText="1"/>
    </xf>
    <xf numFmtId="44" fontId="5" fillId="0" borderId="8" xfId="1" applyFont="1" applyBorder="1" applyProtection="1"/>
    <xf numFmtId="0" fontId="5" fillId="0" borderId="0" xfId="0" applyFont="1" applyAlignment="1">
      <alignment wrapText="1"/>
    </xf>
    <xf numFmtId="9" fontId="5" fillId="0" borderId="0" xfId="2" applyFont="1" applyProtection="1">
      <protection locked="0"/>
    </xf>
    <xf numFmtId="9" fontId="5" fillId="0" borderId="0" xfId="2" applyFont="1" applyProtection="1"/>
    <xf numFmtId="0" fontId="5" fillId="0" borderId="0" xfId="0" applyFont="1" applyAlignment="1">
      <alignment horizontal="right"/>
    </xf>
    <xf numFmtId="14" fontId="5" fillId="0" borderId="0" xfId="0" applyNumberFormat="1" applyFont="1"/>
    <xf numFmtId="49" fontId="5" fillId="0" borderId="0" xfId="0" quotePrefix="1" applyNumberFormat="1" applyFont="1" applyAlignment="1">
      <alignment horizontal="right"/>
    </xf>
    <xf numFmtId="0" fontId="5" fillId="0" borderId="0" xfId="0" quotePrefix="1" applyFont="1" applyAlignment="1">
      <alignment horizontal="right"/>
    </xf>
    <xf numFmtId="16" fontId="5" fillId="0" borderId="0" xfId="0" quotePrefix="1" applyNumberFormat="1" applyFont="1" applyAlignment="1">
      <alignment horizontal="right"/>
    </xf>
    <xf numFmtId="9" fontId="5" fillId="2" borderId="0" xfId="2" applyFont="1" applyFill="1" applyProtection="1">
      <protection locked="0"/>
    </xf>
    <xf numFmtId="0" fontId="9" fillId="2" borderId="0" xfId="0" applyFont="1" applyFill="1" applyProtection="1">
      <protection locked="0"/>
    </xf>
    <xf numFmtId="44" fontId="5" fillId="0" borderId="0" xfId="1" applyFont="1" applyProtection="1"/>
    <xf numFmtId="44" fontId="5" fillId="0" borderId="0" xfId="1" applyFont="1" applyProtection="1">
      <protection locked="0"/>
    </xf>
    <xf numFmtId="0" fontId="10" fillId="0" borderId="0" xfId="0" applyFont="1"/>
    <xf numFmtId="44" fontId="5" fillId="0" borderId="0" xfId="0" applyNumberFormat="1" applyFont="1"/>
    <xf numFmtId="0" fontId="11" fillId="0" borderId="0" xfId="0" applyFont="1"/>
    <xf numFmtId="44" fontId="5" fillId="2" borderId="0" xfId="0" applyNumberFormat="1" applyFont="1" applyFill="1" applyProtection="1">
      <protection locked="0"/>
    </xf>
    <xf numFmtId="0" fontId="8" fillId="0" borderId="0" xfId="0" applyFont="1"/>
    <xf numFmtId="0" fontId="11" fillId="0" borderId="0" xfId="0" applyFont="1" applyProtection="1">
      <protection locked="0"/>
    </xf>
    <xf numFmtId="0" fontId="5" fillId="0" borderId="5" xfId="0" applyFont="1" applyBorder="1"/>
    <xf numFmtId="0" fontId="5" fillId="0" borderId="6" xfId="0" applyFont="1" applyBorder="1"/>
    <xf numFmtId="0" fontId="3" fillId="0" borderId="0" xfId="0" applyFont="1" applyProtection="1">
      <protection locked="0"/>
    </xf>
    <xf numFmtId="0" fontId="7" fillId="0" borderId="0" xfId="0" applyFont="1" applyProtection="1">
      <protection locked="0"/>
    </xf>
    <xf numFmtId="44" fontId="5" fillId="0" borderId="0" xfId="0" applyNumberFormat="1" applyFont="1" applyProtection="1">
      <protection locked="0"/>
    </xf>
    <xf numFmtId="0" fontId="8" fillId="0" borderId="0" xfId="0" applyFont="1" applyProtection="1">
      <protection locked="0"/>
    </xf>
    <xf numFmtId="0" fontId="5" fillId="0" borderId="5" xfId="0" applyFont="1" applyBorder="1" applyProtection="1">
      <protection locked="0"/>
    </xf>
    <xf numFmtId="0" fontId="5" fillId="0" borderId="6" xfId="0" applyFont="1" applyBorder="1" applyProtection="1">
      <protection locked="0"/>
    </xf>
    <xf numFmtId="165" fontId="0" fillId="0" borderId="0" xfId="3" applyNumberFormat="1" applyFont="1" applyProtection="1">
      <protection locked="0"/>
    </xf>
    <xf numFmtId="43" fontId="0" fillId="0" borderId="0" xfId="0" applyNumberFormat="1" applyProtection="1">
      <protection locked="0"/>
    </xf>
    <xf numFmtId="0" fontId="12" fillId="0" borderId="0" xfId="0" applyFont="1"/>
    <xf numFmtId="0" fontId="14" fillId="0" borderId="0" xfId="0" applyFont="1"/>
    <xf numFmtId="0" fontId="6" fillId="0" borderId="10" xfId="0" applyFont="1" applyBorder="1" applyAlignment="1">
      <alignment wrapText="1"/>
    </xf>
    <xf numFmtId="164" fontId="5" fillId="0" borderId="0" xfId="0" applyNumberFormat="1" applyFont="1"/>
    <xf numFmtId="44" fontId="5" fillId="4" borderId="9" xfId="1" applyFont="1" applyFill="1" applyBorder="1" applyProtection="1">
      <protection locked="0"/>
    </xf>
    <xf numFmtId="0" fontId="5" fillId="4" borderId="9" xfId="0" applyFont="1" applyFill="1" applyBorder="1" applyAlignment="1" applyProtection="1">
      <alignment horizontal="center"/>
      <protection locked="0"/>
    </xf>
    <xf numFmtId="0" fontId="7" fillId="4" borderId="9" xfId="0" applyFont="1" applyFill="1" applyBorder="1" applyProtection="1">
      <protection locked="0"/>
    </xf>
    <xf numFmtId="0" fontId="7" fillId="4" borderId="11" xfId="0" applyFont="1" applyFill="1" applyBorder="1" applyProtection="1">
      <protection locked="0"/>
    </xf>
    <xf numFmtId="44" fontId="5" fillId="0" borderId="0" xfId="1" applyFont="1" applyBorder="1" applyProtection="1"/>
    <xf numFmtId="9" fontId="5" fillId="4" borderId="12" xfId="2" applyFont="1" applyFill="1" applyBorder="1" applyProtection="1">
      <protection locked="0"/>
    </xf>
    <xf numFmtId="0" fontId="9" fillId="4" borderId="13" xfId="0" applyFont="1" applyFill="1" applyBorder="1" applyProtection="1">
      <protection locked="0"/>
    </xf>
    <xf numFmtId="44" fontId="5" fillId="0" borderId="13" xfId="1" applyFont="1" applyBorder="1" applyProtection="1"/>
    <xf numFmtId="0" fontId="0" fillId="0" borderId="0" xfId="0" applyAlignment="1" applyProtection="1">
      <alignment wrapText="1"/>
      <protection locked="0"/>
    </xf>
    <xf numFmtId="0" fontId="16" fillId="0" borderId="0" xfId="0" applyFont="1" applyAlignment="1" applyProtection="1">
      <alignment wrapText="1"/>
      <protection locked="0"/>
    </xf>
    <xf numFmtId="0" fontId="16" fillId="0" borderId="0" xfId="0" applyFont="1" applyProtection="1">
      <protection locked="0"/>
    </xf>
    <xf numFmtId="0" fontId="5" fillId="0" borderId="0" xfId="0" applyFont="1" applyAlignment="1" applyProtection="1">
      <alignment wrapText="1"/>
      <protection locked="0"/>
    </xf>
    <xf numFmtId="0" fontId="17" fillId="0" borderId="0" xfId="0" applyFont="1"/>
    <xf numFmtId="0" fontId="18" fillId="0" borderId="0" xfId="0" applyFont="1"/>
    <xf numFmtId="0" fontId="16" fillId="0" borderId="0" xfId="0" applyFont="1" applyAlignment="1" applyProtection="1">
      <alignment horizontal="left" wrapText="1"/>
      <protection locked="0"/>
    </xf>
    <xf numFmtId="0" fontId="5" fillId="4" borderId="9" xfId="0" quotePrefix="1" applyFont="1" applyFill="1" applyBorder="1" applyAlignment="1" applyProtection="1">
      <alignment horizontal="center"/>
      <protection locked="0"/>
    </xf>
    <xf numFmtId="0" fontId="21" fillId="0" borderId="0" xfId="0" applyFont="1" applyAlignment="1">
      <alignment vertical="top"/>
    </xf>
    <xf numFmtId="9" fontId="5" fillId="4" borderId="0" xfId="2" applyFont="1" applyFill="1" applyBorder="1" applyProtection="1">
      <protection locked="0"/>
    </xf>
    <xf numFmtId="0" fontId="14" fillId="0" borderId="0" xfId="0" applyFont="1" applyAlignment="1" applyProtection="1">
      <alignment horizontal="right"/>
      <protection locked="0"/>
    </xf>
    <xf numFmtId="0" fontId="17" fillId="5" borderId="0" xfId="0" applyFont="1" applyFill="1"/>
    <xf numFmtId="0" fontId="5" fillId="0" borderId="0" xfId="0" applyFont="1" applyBorder="1" applyProtection="1">
      <protection locked="0"/>
    </xf>
    <xf numFmtId="9" fontId="24" fillId="0" borderId="13" xfId="2" applyFont="1" applyBorder="1" applyProtection="1"/>
    <xf numFmtId="9" fontId="24" fillId="0" borderId="8" xfId="2" applyFont="1" applyBorder="1" applyProtection="1"/>
    <xf numFmtId="44" fontId="5" fillId="0" borderId="12" xfId="1" applyFont="1" applyBorder="1" applyProtection="1"/>
    <xf numFmtId="44" fontId="5" fillId="0" borderId="14" xfId="1" applyFont="1" applyBorder="1" applyProtection="1"/>
    <xf numFmtId="0" fontId="9" fillId="4" borderId="7" xfId="0" applyFont="1" applyFill="1" applyBorder="1" applyProtection="1">
      <protection locked="0"/>
    </xf>
    <xf numFmtId="43" fontId="7" fillId="4" borderId="9" xfId="3" applyFont="1" applyFill="1" applyBorder="1" applyProtection="1">
      <protection locked="0"/>
    </xf>
    <xf numFmtId="44" fontId="5" fillId="4" borderId="11" xfId="1" applyFont="1" applyFill="1" applyBorder="1" applyProtection="1"/>
    <xf numFmtId="0" fontId="12" fillId="3" borderId="0" xfId="0" applyFont="1" applyFill="1" applyAlignment="1">
      <alignment horizontal="center"/>
    </xf>
    <xf numFmtId="14" fontId="5" fillId="4" borderId="0" xfId="0" applyNumberFormat="1" applyFont="1" applyFill="1" applyBorder="1" applyAlignment="1" applyProtection="1">
      <alignment horizontal="center"/>
      <protection locked="0"/>
    </xf>
    <xf numFmtId="9" fontId="0" fillId="0" borderId="0" xfId="2" applyFont="1"/>
    <xf numFmtId="9" fontId="7" fillId="0" borderId="0" xfId="2" applyFont="1" applyProtection="1">
      <protection locked="0"/>
    </xf>
    <xf numFmtId="9" fontId="0" fillId="0" borderId="0" xfId="2" applyFont="1" applyProtection="1">
      <protection locked="0"/>
    </xf>
    <xf numFmtId="9" fontId="5" fillId="0" borderId="0" xfId="2" applyFont="1"/>
    <xf numFmtId="9" fontId="5" fillId="0" borderId="0" xfId="2" applyFont="1" applyBorder="1" applyProtection="1">
      <protection locked="0"/>
    </xf>
    <xf numFmtId="9" fontId="16" fillId="0" borderId="0" xfId="2" applyFont="1" applyAlignment="1" applyProtection="1">
      <alignment wrapText="1"/>
      <protection locked="0"/>
    </xf>
    <xf numFmtId="9" fontId="0" fillId="0" borderId="0" xfId="2" applyFont="1" applyAlignment="1" applyProtection="1">
      <alignment wrapText="1"/>
      <protection locked="0"/>
    </xf>
    <xf numFmtId="9" fontId="6" fillId="0" borderId="14" xfId="2" applyFont="1" applyBorder="1" applyAlignment="1">
      <alignment wrapText="1"/>
    </xf>
    <xf numFmtId="9" fontId="5" fillId="0" borderId="0" xfId="2" applyFont="1" applyBorder="1" applyProtection="1"/>
    <xf numFmtId="9" fontId="7" fillId="0" borderId="0" xfId="2" applyFont="1" applyFill="1" applyBorder="1" applyProtection="1">
      <protection locked="0"/>
    </xf>
    <xf numFmtId="9" fontId="5" fillId="0" borderId="5" xfId="2" applyFont="1" applyBorder="1" applyProtection="1">
      <protection locked="0"/>
    </xf>
    <xf numFmtId="9" fontId="5" fillId="0" borderId="6" xfId="2" applyFont="1" applyBorder="1" applyProtection="1">
      <protection locked="0"/>
    </xf>
    <xf numFmtId="9" fontId="14" fillId="0" borderId="0" xfId="2" applyFont="1" applyAlignment="1" applyProtection="1">
      <alignment horizontal="right"/>
      <protection locked="0"/>
    </xf>
    <xf numFmtId="9" fontId="14" fillId="0" borderId="0" xfId="2" applyFont="1"/>
    <xf numFmtId="9" fontId="21" fillId="0" borderId="0" xfId="2" applyFont="1" applyAlignment="1">
      <alignment vertical="top"/>
    </xf>
    <xf numFmtId="9" fontId="8" fillId="0" borderId="0" xfId="2" applyFont="1"/>
    <xf numFmtId="9" fontId="8" fillId="0" borderId="0" xfId="2" applyFont="1" applyProtection="1">
      <protection locked="0"/>
    </xf>
    <xf numFmtId="9" fontId="5" fillId="0" borderId="0" xfId="2" applyFont="1" applyAlignment="1" applyProtection="1">
      <alignment wrapText="1"/>
      <protection locked="0"/>
    </xf>
    <xf numFmtId="9" fontId="5" fillId="0" borderId="0" xfId="2" applyFont="1" applyFill="1" applyBorder="1" applyProtection="1"/>
    <xf numFmtId="0" fontId="15" fillId="0" borderId="0" xfId="0" applyFont="1" applyProtection="1">
      <protection locked="0"/>
    </xf>
    <xf numFmtId="164" fontId="5" fillId="0" borderId="0" xfId="0" applyNumberFormat="1" applyFont="1" applyProtection="1"/>
    <xf numFmtId="0" fontId="5" fillId="0" borderId="0" xfId="0" applyFont="1" applyProtection="1"/>
    <xf numFmtId="0" fontId="5" fillId="0" borderId="0" xfId="0" applyFont="1" applyAlignment="1" applyProtection="1">
      <alignment wrapText="1"/>
    </xf>
    <xf numFmtId="0" fontId="6" fillId="0" borderId="1" xfId="0" applyFont="1" applyBorder="1" applyAlignment="1" applyProtection="1">
      <alignment wrapText="1"/>
    </xf>
    <xf numFmtId="9" fontId="6" fillId="0" borderId="12" xfId="2" applyFont="1" applyBorder="1" applyAlignment="1" applyProtection="1">
      <alignment wrapText="1"/>
    </xf>
    <xf numFmtId="0" fontId="6" fillId="5" borderId="3" xfId="0" applyFont="1" applyFill="1" applyBorder="1" applyAlignment="1" applyProtection="1">
      <alignment wrapText="1"/>
    </xf>
    <xf numFmtId="9" fontId="6" fillId="5" borderId="0" xfId="2" applyFont="1" applyFill="1" applyBorder="1" applyAlignment="1" applyProtection="1">
      <alignment wrapText="1"/>
    </xf>
    <xf numFmtId="0" fontId="6" fillId="0" borderId="7" xfId="0" applyFont="1" applyBorder="1" applyAlignment="1" applyProtection="1">
      <alignment wrapText="1"/>
    </xf>
    <xf numFmtId="9" fontId="6" fillId="0" borderId="13" xfId="2" applyFont="1" applyBorder="1" applyAlignment="1" applyProtection="1">
      <alignment wrapText="1"/>
    </xf>
    <xf numFmtId="0" fontId="14" fillId="3" borderId="0" xfId="0" applyFont="1" applyFill="1" applyAlignment="1" applyProtection="1">
      <alignment vertical="center"/>
    </xf>
    <xf numFmtId="0" fontId="5" fillId="3" borderId="0" xfId="0" applyFont="1" applyFill="1" applyProtection="1"/>
    <xf numFmtId="0" fontId="3" fillId="0" borderId="0" xfId="0" applyFont="1" applyProtection="1"/>
    <xf numFmtId="9" fontId="3" fillId="0" borderId="0" xfId="2" applyFont="1" applyProtection="1"/>
    <xf numFmtId="0" fontId="14" fillId="0" borderId="0" xfId="0" applyFont="1" applyProtection="1"/>
    <xf numFmtId="0" fontId="0" fillId="0" borderId="0" xfId="0" applyProtection="1"/>
    <xf numFmtId="9" fontId="0" fillId="0" borderId="0" xfId="2" applyFont="1" applyProtection="1"/>
    <xf numFmtId="0" fontId="5" fillId="0" borderId="0" xfId="0" applyFont="1" applyAlignment="1" applyProtection="1">
      <alignment horizontal="right"/>
    </xf>
    <xf numFmtId="14" fontId="5" fillId="0" borderId="0" xfId="0" applyNumberFormat="1" applyFont="1" applyProtection="1"/>
    <xf numFmtId="49" fontId="5" fillId="0" borderId="0" xfId="0" quotePrefix="1" applyNumberFormat="1" applyFont="1" applyAlignment="1" applyProtection="1">
      <alignment horizontal="right"/>
    </xf>
    <xf numFmtId="9" fontId="5" fillId="0" borderId="0" xfId="2" quotePrefix="1" applyFont="1" applyAlignment="1" applyProtection="1">
      <alignment horizontal="right"/>
    </xf>
    <xf numFmtId="0" fontId="5" fillId="0" borderId="0" xfId="0" quotePrefix="1" applyFont="1" applyAlignment="1" applyProtection="1">
      <alignment horizontal="right"/>
    </xf>
    <xf numFmtId="16" fontId="5" fillId="0" borderId="0" xfId="0" quotePrefix="1" applyNumberFormat="1" applyFont="1" applyAlignment="1" applyProtection="1">
      <alignment horizontal="right"/>
    </xf>
    <xf numFmtId="0" fontId="5" fillId="0" borderId="1" xfId="0" applyFont="1" applyBorder="1" applyAlignment="1" applyProtection="1">
      <alignment horizontal="right"/>
    </xf>
    <xf numFmtId="0" fontId="5" fillId="0" borderId="7" xfId="0" applyFont="1" applyBorder="1" applyAlignment="1" applyProtection="1">
      <alignment horizontal="right"/>
    </xf>
    <xf numFmtId="0" fontId="5" fillId="0" borderId="1" xfId="0" applyFont="1" applyBorder="1" applyProtection="1"/>
    <xf numFmtId="0" fontId="0" fillId="0" borderId="1" xfId="0" applyBorder="1" applyProtection="1"/>
    <xf numFmtId="44" fontId="5" fillId="0" borderId="0" xfId="0" applyNumberFormat="1" applyFont="1" applyProtection="1"/>
    <xf numFmtId="44" fontId="5" fillId="4" borderId="9" xfId="0" applyNumberFormat="1" applyFont="1" applyFill="1" applyBorder="1" applyProtection="1"/>
    <xf numFmtId="0" fontId="10" fillId="0" borderId="0" xfId="0" applyFont="1" applyProtection="1"/>
    <xf numFmtId="9" fontId="5" fillId="4" borderId="12" xfId="2" applyFont="1" applyFill="1" applyBorder="1" applyProtection="1"/>
    <xf numFmtId="9" fontId="5" fillId="4" borderId="2" xfId="2" applyFont="1" applyFill="1" applyBorder="1" applyProtection="1"/>
    <xf numFmtId="9" fontId="5" fillId="0" borderId="0" xfId="2" applyFont="1" applyAlignment="1" applyProtection="1">
      <alignment horizontal="right"/>
    </xf>
    <xf numFmtId="0" fontId="15" fillId="0" borderId="0" xfId="0" applyFont="1" applyProtection="1"/>
    <xf numFmtId="0" fontId="5" fillId="0" borderId="3" xfId="0" applyFont="1" applyBorder="1" applyAlignment="1" applyProtection="1">
      <alignment horizontal="right"/>
    </xf>
    <xf numFmtId="0" fontId="16" fillId="0" borderId="0" xfId="0" applyFont="1" applyFill="1" applyAlignment="1" applyProtection="1">
      <alignment horizontal="left" wrapText="1"/>
    </xf>
    <xf numFmtId="9" fontId="5" fillId="4" borderId="0" xfId="2" applyFont="1" applyFill="1" applyBorder="1" applyProtection="1"/>
    <xf numFmtId="0" fontId="7" fillId="0" borderId="0" xfId="0" applyFont="1" applyProtection="1"/>
    <xf numFmtId="0" fontId="5" fillId="0" borderId="0" xfId="0" applyFont="1" applyAlignment="1" applyProtection="1">
      <alignment horizontal="center" wrapText="1"/>
    </xf>
    <xf numFmtId="0" fontId="5" fillId="0" borderId="12" xfId="0" applyFont="1" applyBorder="1" applyProtection="1"/>
    <xf numFmtId="0" fontId="5" fillId="0" borderId="0" xfId="0" applyFont="1" applyBorder="1" applyProtection="1"/>
    <xf numFmtId="0" fontId="0" fillId="0" borderId="0" xfId="0" applyBorder="1" applyProtection="1"/>
    <xf numFmtId="9" fontId="25" fillId="4" borderId="0" xfId="2" applyFont="1" applyFill="1" applyBorder="1" applyProtection="1"/>
    <xf numFmtId="9" fontId="25" fillId="4" borderId="4" xfId="2" applyFont="1" applyFill="1" applyBorder="1" applyProtection="1"/>
    <xf numFmtId="0" fontId="0" fillId="0" borderId="2" xfId="0" applyBorder="1" applyProtection="1"/>
    <xf numFmtId="0" fontId="6" fillId="0" borderId="10" xfId="0" applyFont="1" applyBorder="1" applyAlignment="1" applyProtection="1">
      <alignment wrapText="1"/>
    </xf>
    <xf numFmtId="165" fontId="0" fillId="0" borderId="11" xfId="3" applyNumberFormat="1" applyFont="1" applyBorder="1" applyProtection="1"/>
    <xf numFmtId="0" fontId="0" fillId="0" borderId="8" xfId="0" applyBorder="1" applyProtection="1"/>
    <xf numFmtId="0" fontId="18" fillId="0" borderId="0" xfId="0" applyFont="1" applyProtection="1"/>
    <xf numFmtId="0" fontId="14" fillId="0" borderId="0" xfId="0" applyFont="1" applyAlignment="1" applyProtection="1">
      <alignment horizontal="right"/>
    </xf>
    <xf numFmtId="0" fontId="12" fillId="0" borderId="0" xfId="0" applyFont="1" applyProtection="1"/>
    <xf numFmtId="0" fontId="17" fillId="0" borderId="0" xfId="0" applyFont="1" applyProtection="1"/>
    <xf numFmtId="0" fontId="21" fillId="0" borderId="0" xfId="0" applyFont="1" applyAlignment="1" applyProtection="1">
      <alignment vertical="top"/>
    </xf>
    <xf numFmtId="9" fontId="24" fillId="4" borderId="0" xfId="2" applyFont="1" applyFill="1" applyBorder="1" applyProtection="1"/>
    <xf numFmtId="9" fontId="24" fillId="4" borderId="4" xfId="2" applyFont="1" applyFill="1" applyBorder="1" applyProtection="1"/>
    <xf numFmtId="0" fontId="3" fillId="5" borderId="0" xfId="0" applyFont="1" applyFill="1" applyProtection="1"/>
    <xf numFmtId="9" fontId="3" fillId="5" borderId="0" xfId="2" applyFont="1" applyFill="1" applyProtection="1"/>
    <xf numFmtId="0" fontId="16" fillId="0" borderId="0" xfId="0" applyFont="1" applyAlignment="1" applyProtection="1">
      <alignment horizontal="center" vertical="center" wrapText="1"/>
      <protection locked="0"/>
    </xf>
    <xf numFmtId="0" fontId="19"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5" fillId="0" borderId="0" xfId="0" applyFont="1" applyAlignment="1" applyProtection="1">
      <alignment horizontal="center" wrapText="1"/>
    </xf>
    <xf numFmtId="0" fontId="5" fillId="0" borderId="4" xfId="0" applyFont="1" applyBorder="1" applyAlignment="1" applyProtection="1">
      <alignment horizontal="center" wrapText="1"/>
    </xf>
    <xf numFmtId="0" fontId="5" fillId="0" borderId="0" xfId="0" applyFont="1" applyAlignment="1" applyProtection="1">
      <alignment horizontal="center"/>
    </xf>
    <xf numFmtId="14" fontId="5" fillId="4" borderId="10" xfId="0" applyNumberFormat="1" applyFont="1" applyFill="1" applyBorder="1" applyAlignment="1" applyProtection="1">
      <alignment horizontal="center"/>
      <protection locked="0"/>
    </xf>
    <xf numFmtId="14" fontId="5" fillId="4" borderId="11" xfId="0" applyNumberFormat="1" applyFont="1" applyFill="1" applyBorder="1" applyAlignment="1" applyProtection="1">
      <alignment horizontal="center"/>
      <protection locked="0"/>
    </xf>
    <xf numFmtId="0" fontId="5" fillId="4" borderId="10" xfId="0" applyFont="1" applyFill="1" applyBorder="1" applyAlignment="1" applyProtection="1">
      <alignment horizontal="center"/>
      <protection locked="0"/>
    </xf>
    <xf numFmtId="0" fontId="5" fillId="4" borderId="14"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0" fontId="12" fillId="3" borderId="0" xfId="0" applyFont="1" applyFill="1" applyAlignment="1">
      <alignment horizontal="center"/>
    </xf>
    <xf numFmtId="0" fontId="5" fillId="0" borderId="0" xfId="0" applyFont="1" applyAlignment="1">
      <alignment horizontal="center" wrapText="1"/>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44" fontId="5" fillId="4" borderId="1" xfId="1" applyFont="1" applyFill="1" applyBorder="1" applyAlignment="1" applyProtection="1">
      <alignment horizontal="center"/>
    </xf>
    <xf numFmtId="44" fontId="5" fillId="4" borderId="2" xfId="1" applyFont="1" applyFill="1" applyBorder="1" applyAlignment="1" applyProtection="1">
      <alignment horizontal="center"/>
    </xf>
    <xf numFmtId="44" fontId="5" fillId="4" borderId="7" xfId="1" applyFont="1" applyFill="1" applyBorder="1" applyAlignment="1" applyProtection="1">
      <alignment horizontal="center"/>
    </xf>
    <xf numFmtId="44" fontId="5" fillId="4" borderId="8" xfId="1" applyFont="1" applyFill="1" applyBorder="1" applyAlignment="1" applyProtection="1">
      <alignment horizontal="center"/>
    </xf>
    <xf numFmtId="0" fontId="5" fillId="4" borderId="1" xfId="0" applyFont="1" applyFill="1" applyBorder="1" applyProtection="1">
      <protection locked="0"/>
    </xf>
    <xf numFmtId="0" fontId="5" fillId="4" borderId="12" xfId="0" applyFont="1" applyFill="1" applyBorder="1" applyProtection="1">
      <protection locked="0"/>
    </xf>
    <xf numFmtId="0" fontId="5" fillId="4" borderId="11" xfId="0" applyFont="1" applyFill="1" applyBorder="1" applyProtection="1">
      <protection locked="0"/>
    </xf>
    <xf numFmtId="0" fontId="5" fillId="0" borderId="0" xfId="0" applyFont="1" applyAlignment="1" applyProtection="1">
      <alignment horizontal="right"/>
    </xf>
    <xf numFmtId="0" fontId="12" fillId="3" borderId="0" xfId="0" applyFont="1" applyFill="1" applyAlignment="1" applyProtection="1">
      <alignment horizontal="center"/>
    </xf>
    <xf numFmtId="0" fontId="5" fillId="0" borderId="0" xfId="0" applyFont="1" applyAlignment="1" applyProtection="1">
      <alignment horizontal="right" wrapText="1"/>
    </xf>
  </cellXfs>
  <cellStyles count="4">
    <cellStyle name="Comma" xfId="3" builtinId="3"/>
    <cellStyle name="Currency" xfId="1" builtinId="4"/>
    <cellStyle name="Normal" xfId="0" builtinId="0"/>
    <cellStyle name="Percent" xfId="2" builtinId="5"/>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2"/>
  <sheetViews>
    <sheetView tabSelected="1" zoomScale="60" zoomScaleNormal="60" workbookViewId="0">
      <selection activeCell="B2" sqref="B2"/>
    </sheetView>
  </sheetViews>
  <sheetFormatPr defaultColWidth="9.1328125" defaultRowHeight="14.25" x14ac:dyDescent="0.45"/>
  <cols>
    <col min="1" max="1" width="82.59765625" style="4" customWidth="1"/>
    <col min="2" max="2" width="40.1328125" style="4" customWidth="1"/>
    <col min="3" max="3" width="25.59765625" style="4" customWidth="1"/>
    <col min="4" max="4" width="8" style="85" customWidth="1"/>
    <col min="5" max="5" width="25.59765625" style="4" customWidth="1"/>
    <col min="6" max="6" width="8" style="85" customWidth="1"/>
    <col min="7" max="7" width="25.59765625" style="4" customWidth="1"/>
    <col min="8" max="8" width="8" style="85" customWidth="1"/>
    <col min="9" max="9" width="25.59765625" style="4" customWidth="1"/>
    <col min="10" max="10" width="8" style="85" customWidth="1"/>
    <col min="11" max="11" width="25.59765625" style="4" customWidth="1"/>
    <col min="12" max="12" width="8" style="85" customWidth="1"/>
    <col min="13" max="13" width="25.59765625" style="4" customWidth="1"/>
    <col min="14" max="14" width="8" style="85" customWidth="1"/>
    <col min="15" max="15" width="25.59765625" style="4" customWidth="1"/>
    <col min="16" max="16" width="8" style="85" customWidth="1"/>
    <col min="17" max="17" width="22.86328125" style="4" bestFit="1" customWidth="1"/>
    <col min="18" max="18" width="7.73046875" style="85" customWidth="1"/>
    <col min="19" max="19" width="22.1328125" style="4" customWidth="1"/>
    <col min="20" max="16384" width="9.1328125" style="4"/>
  </cols>
  <sheetData>
    <row r="1" spans="1:30" ht="45" customHeight="1" thickBot="1" x14ac:dyDescent="0.9">
      <c r="A1" s="102" t="s">
        <v>65</v>
      </c>
      <c r="B1" s="49" t="s">
        <v>57</v>
      </c>
      <c r="C1"/>
      <c r="D1" s="83"/>
      <c r="E1"/>
      <c r="F1" s="83"/>
      <c r="G1" s="57"/>
      <c r="H1" s="91"/>
      <c r="I1"/>
      <c r="J1" s="83"/>
      <c r="K1" s="50"/>
      <c r="L1" s="96"/>
      <c r="M1" s="3"/>
      <c r="N1" s="86"/>
      <c r="O1" s="3"/>
      <c r="P1" s="86"/>
      <c r="Q1" s="3"/>
      <c r="R1" s="83"/>
      <c r="S1"/>
      <c r="T1"/>
      <c r="V1" s="160"/>
      <c r="W1" s="160"/>
      <c r="X1" s="160"/>
      <c r="Y1" s="160"/>
      <c r="Z1" s="160"/>
      <c r="AA1" s="160"/>
      <c r="AB1" s="160"/>
      <c r="AC1" s="160"/>
    </row>
    <row r="2" spans="1:30" ht="44.25" customHeight="1" thickBot="1" x14ac:dyDescent="0.8">
      <c r="A2" s="104" t="s">
        <v>1</v>
      </c>
      <c r="B2" s="54"/>
      <c r="C2" s="9" t="s">
        <v>2</v>
      </c>
      <c r="D2" s="22"/>
      <c r="E2" s="106" t="s">
        <v>3</v>
      </c>
      <c r="F2" s="107"/>
      <c r="G2" s="7">
        <f>IF(B4&lt;&gt;"",ROUND((B5/B4)*(12-B4),2),0)</f>
        <v>0</v>
      </c>
      <c r="H2" s="91"/>
      <c r="K2" s="170" t="s">
        <v>73</v>
      </c>
      <c r="L2" s="170"/>
      <c r="M2" s="170"/>
      <c r="N2" s="170"/>
      <c r="O2" s="170"/>
      <c r="P2" s="170"/>
      <c r="Q2" s="81"/>
      <c r="R2" s="86"/>
      <c r="S2" s="3"/>
      <c r="T2" s="3"/>
      <c r="U2" s="9"/>
      <c r="V2" s="161"/>
      <c r="W2" s="161"/>
      <c r="X2" s="161"/>
      <c r="Y2" s="161"/>
      <c r="Z2" s="161"/>
      <c r="AA2" s="161"/>
      <c r="AB2" s="161"/>
      <c r="AC2" s="161"/>
      <c r="AD2" s="9"/>
    </row>
    <row r="3" spans="1:30" ht="23.65" thickBot="1" x14ac:dyDescent="0.75">
      <c r="A3" s="104" t="s">
        <v>4</v>
      </c>
      <c r="B3" s="68"/>
      <c r="C3" s="9" t="s">
        <v>2</v>
      </c>
      <c r="D3" s="22"/>
      <c r="E3" s="108" t="s">
        <v>52</v>
      </c>
      <c r="F3" s="109"/>
      <c r="G3" s="11">
        <f>IF(OR(B4=10,B4=11),ROUND((B5/B4)*(12-B4),2),IF(B4=9,+ROUND((B5/B4)*2,2),0))</f>
        <v>0</v>
      </c>
      <c r="H3" s="91"/>
      <c r="I3" s="47"/>
      <c r="K3" s="69"/>
      <c r="L3" s="97"/>
      <c r="M3" s="3"/>
      <c r="N3" s="86"/>
      <c r="O3" s="3"/>
      <c r="P3" s="86"/>
      <c r="Q3" s="3"/>
      <c r="R3" s="22"/>
      <c r="S3" s="9"/>
      <c r="T3" s="9"/>
      <c r="U3" s="9"/>
      <c r="V3" s="9"/>
      <c r="W3" s="9"/>
      <c r="X3" s="9"/>
      <c r="Y3" s="9"/>
      <c r="Z3" s="9"/>
      <c r="AA3" s="9"/>
      <c r="AB3" s="9"/>
      <c r="AC3" s="9"/>
      <c r="AD3" s="9"/>
    </row>
    <row r="4" spans="1:30" ht="23.65" thickBot="1" x14ac:dyDescent="0.75">
      <c r="A4" s="104" t="s">
        <v>6</v>
      </c>
      <c r="B4" s="103">
        <v>9</v>
      </c>
      <c r="C4" s="9" t="s">
        <v>2</v>
      </c>
      <c r="D4" s="22"/>
      <c r="E4" s="110"/>
      <c r="F4" s="111"/>
      <c r="G4" s="20"/>
      <c r="H4" s="91"/>
      <c r="I4" s="48"/>
      <c r="K4" s="3" t="s">
        <v>8</v>
      </c>
      <c r="L4" s="86"/>
      <c r="M4"/>
      <c r="N4" s="83"/>
      <c r="O4" s="167"/>
      <c r="P4" s="168"/>
      <c r="Q4" s="168"/>
      <c r="R4" s="169"/>
      <c r="S4" s="9"/>
      <c r="T4" s="9"/>
      <c r="U4" s="9"/>
      <c r="V4" s="9"/>
      <c r="W4" s="9"/>
      <c r="X4" s="9"/>
      <c r="Y4" s="9"/>
      <c r="Z4" s="9"/>
      <c r="AA4" s="9"/>
      <c r="AB4" s="9"/>
      <c r="AC4" s="9"/>
      <c r="AD4" s="9"/>
    </row>
    <row r="5" spans="1:30" ht="84.75" thickBot="1" x14ac:dyDescent="0.75">
      <c r="A5" s="104" t="s">
        <v>9</v>
      </c>
      <c r="B5" s="53"/>
      <c r="C5" s="42"/>
      <c r="D5" s="84"/>
      <c r="E5" s="51" t="s">
        <v>53</v>
      </c>
      <c r="F5" s="90"/>
      <c r="G5" s="56" t="s">
        <v>44</v>
      </c>
      <c r="H5" s="92"/>
      <c r="I5" s="48"/>
      <c r="K5" s="3" t="s">
        <v>11</v>
      </c>
      <c r="L5" s="86"/>
      <c r="M5"/>
      <c r="N5" s="83"/>
      <c r="O5" s="165"/>
      <c r="P5" s="166"/>
      <c r="Q5" s="82"/>
      <c r="R5" s="87"/>
      <c r="S5" s="9"/>
      <c r="T5" s="9"/>
      <c r="U5" s="9"/>
      <c r="V5" s="9"/>
      <c r="W5" s="9"/>
      <c r="X5" s="9"/>
      <c r="Y5" s="9"/>
      <c r="Z5" s="9"/>
      <c r="AA5" s="9"/>
      <c r="AB5" s="9"/>
      <c r="AC5" s="9"/>
      <c r="AD5" s="9"/>
    </row>
    <row r="6" spans="1:30" ht="42.75" thickBot="1" x14ac:dyDescent="0.75">
      <c r="A6" s="104" t="s">
        <v>12</v>
      </c>
      <c r="B6" s="55"/>
      <c r="C6" s="9"/>
      <c r="D6" s="22"/>
      <c r="E6" s="110" t="s">
        <v>13</v>
      </c>
      <c r="F6" s="111"/>
      <c r="G6" s="20">
        <f>+ROUND(G2/7,2)</f>
        <v>0</v>
      </c>
      <c r="H6" s="91"/>
      <c r="K6" s="3" t="s">
        <v>14</v>
      </c>
      <c r="L6" s="86"/>
      <c r="M6" s="3"/>
      <c r="N6" s="86"/>
      <c r="O6" s="167"/>
      <c r="P6" s="168"/>
      <c r="Q6" s="168"/>
      <c r="R6" s="169"/>
      <c r="S6" s="9"/>
      <c r="T6" s="9"/>
      <c r="U6" s="9"/>
      <c r="V6" s="9"/>
      <c r="W6" s="9"/>
      <c r="X6" s="9"/>
      <c r="Y6" s="9"/>
      <c r="Z6" s="9"/>
      <c r="AA6" s="9"/>
      <c r="AB6" s="9"/>
      <c r="AC6" s="9"/>
      <c r="AD6" s="9"/>
    </row>
    <row r="7" spans="1:30" ht="23.25" x14ac:dyDescent="0.7">
      <c r="A7" s="105"/>
      <c r="B7" s="9"/>
      <c r="C7" s="104"/>
      <c r="D7" s="23"/>
      <c r="E7" s="104"/>
      <c r="F7" s="23"/>
      <c r="G7" s="117"/>
      <c r="H7" s="118"/>
      <c r="I7" s="117"/>
      <c r="J7" s="118"/>
      <c r="K7" s="117"/>
      <c r="L7" s="118"/>
      <c r="M7" s="117"/>
      <c r="N7" s="118"/>
      <c r="O7" s="117"/>
      <c r="P7" s="118"/>
      <c r="Q7" s="117"/>
      <c r="R7" s="23"/>
      <c r="S7" s="9"/>
      <c r="T7" s="9"/>
      <c r="U7" s="9"/>
      <c r="V7" s="9"/>
      <c r="W7" s="9"/>
      <c r="X7" s="9"/>
      <c r="Y7" s="9"/>
      <c r="Z7" s="9"/>
      <c r="AA7" s="9"/>
      <c r="AB7" s="9"/>
      <c r="AC7" s="9"/>
      <c r="AD7" s="9"/>
    </row>
    <row r="8" spans="1:30" ht="23.25" x14ac:dyDescent="0.7">
      <c r="A8" s="105"/>
      <c r="B8" s="72" t="s">
        <v>56</v>
      </c>
      <c r="C8" s="157"/>
      <c r="D8" s="158"/>
      <c r="E8" s="157"/>
      <c r="F8" s="158"/>
      <c r="G8" s="157"/>
      <c r="H8" s="158"/>
      <c r="I8" s="157"/>
      <c r="J8" s="158"/>
      <c r="K8" s="157"/>
      <c r="L8" s="158"/>
      <c r="M8" s="157"/>
      <c r="N8" s="158"/>
      <c r="O8" s="157"/>
      <c r="P8" s="158"/>
      <c r="Q8" s="157"/>
      <c r="R8" s="158"/>
      <c r="T8" s="9"/>
      <c r="U8" s="9"/>
      <c r="V8" s="9"/>
      <c r="W8" s="9"/>
      <c r="X8" s="9"/>
      <c r="Y8" s="9"/>
      <c r="Z8" s="9"/>
      <c r="AA8" s="9"/>
      <c r="AB8" s="9"/>
      <c r="AC8" s="9"/>
      <c r="AD8" s="9"/>
    </row>
    <row r="9" spans="1:30" ht="23.25" x14ac:dyDescent="0.7">
      <c r="A9" s="105"/>
      <c r="B9" s="65"/>
      <c r="C9" s="114"/>
      <c r="D9" s="115"/>
      <c r="E9" s="114"/>
      <c r="F9" s="115"/>
      <c r="G9" s="114"/>
      <c r="H9" s="115"/>
      <c r="I9" s="114"/>
      <c r="J9" s="115"/>
      <c r="K9" s="114"/>
      <c r="L9" s="115"/>
      <c r="M9" s="114"/>
      <c r="N9" s="115"/>
      <c r="O9" s="114"/>
      <c r="P9" s="115"/>
      <c r="Q9" s="114"/>
      <c r="R9" s="115"/>
      <c r="T9" s="9"/>
      <c r="U9" s="9"/>
      <c r="V9" s="9"/>
      <c r="W9" s="9"/>
      <c r="X9" s="9"/>
      <c r="Y9" s="9"/>
      <c r="Z9" s="9"/>
      <c r="AA9" s="9"/>
      <c r="AB9" s="9"/>
      <c r="AC9" s="9"/>
      <c r="AD9" s="9"/>
    </row>
    <row r="10" spans="1:30" ht="74.45" customHeight="1" x14ac:dyDescent="0.7">
      <c r="A10" s="112" t="s">
        <v>55</v>
      </c>
      <c r="B10" s="112"/>
      <c r="C10" s="112"/>
      <c r="D10" s="112"/>
      <c r="E10" s="112"/>
      <c r="F10" s="112"/>
      <c r="G10" s="112"/>
      <c r="H10" s="112"/>
      <c r="I10" s="113"/>
      <c r="J10" s="23"/>
      <c r="K10" s="114"/>
      <c r="L10" s="115"/>
      <c r="M10" s="104"/>
      <c r="N10" s="23"/>
      <c r="O10" s="104"/>
      <c r="P10" s="23"/>
      <c r="Q10" s="104"/>
      <c r="R10" s="23"/>
      <c r="S10" s="9"/>
      <c r="T10" s="9"/>
      <c r="U10" s="9"/>
      <c r="V10" s="9"/>
      <c r="W10" s="9"/>
      <c r="X10" s="9"/>
      <c r="Y10" s="9"/>
      <c r="Z10" s="9"/>
      <c r="AA10" s="9"/>
      <c r="AB10" s="9"/>
      <c r="AC10" s="9"/>
      <c r="AD10" s="9"/>
    </row>
    <row r="11" spans="1:30" ht="23.25" x14ac:dyDescent="0.7">
      <c r="A11" s="116"/>
      <c r="B11" s="117"/>
      <c r="C11" s="117"/>
      <c r="D11" s="118"/>
      <c r="E11" s="117"/>
      <c r="F11" s="118"/>
      <c r="G11" s="104"/>
      <c r="H11" s="23"/>
      <c r="I11" s="104"/>
      <c r="J11" s="23"/>
      <c r="K11" s="104"/>
      <c r="L11" s="23"/>
      <c r="M11" s="104"/>
      <c r="N11" s="23"/>
      <c r="O11" s="104"/>
      <c r="P11" s="23"/>
      <c r="Q11" s="104"/>
      <c r="R11" s="23"/>
      <c r="S11" s="9"/>
      <c r="T11" s="9"/>
      <c r="U11" s="9"/>
      <c r="V11" s="9"/>
      <c r="W11" s="9"/>
      <c r="X11" s="9"/>
      <c r="Y11" s="9"/>
      <c r="Z11" s="9"/>
      <c r="AA11" s="9"/>
      <c r="AB11" s="9"/>
      <c r="AC11" s="9"/>
      <c r="AD11" s="9"/>
    </row>
    <row r="12" spans="1:30" ht="23.25" x14ac:dyDescent="0.7">
      <c r="A12" s="116" t="s">
        <v>17</v>
      </c>
      <c r="B12" s="119" t="s">
        <v>49</v>
      </c>
      <c r="C12" s="120">
        <v>45417</v>
      </c>
      <c r="D12" s="23"/>
      <c r="E12" s="120">
        <v>45424</v>
      </c>
      <c r="F12" s="23"/>
      <c r="G12" s="120">
        <v>45438</v>
      </c>
      <c r="H12" s="23"/>
      <c r="I12" s="120">
        <v>45452</v>
      </c>
      <c r="J12" s="23"/>
      <c r="K12" s="120">
        <v>45466</v>
      </c>
      <c r="L12" s="23"/>
      <c r="M12" s="120">
        <v>45480</v>
      </c>
      <c r="N12" s="23"/>
      <c r="O12" s="120">
        <v>45494</v>
      </c>
      <c r="P12" s="23"/>
      <c r="Q12" s="120">
        <v>45508</v>
      </c>
      <c r="R12" s="23"/>
      <c r="S12" s="9"/>
      <c r="T12" s="9"/>
      <c r="U12" s="9"/>
      <c r="V12" s="9"/>
      <c r="W12" s="9"/>
      <c r="X12" s="9"/>
      <c r="Y12" s="9"/>
      <c r="Z12" s="9"/>
      <c r="AA12" s="9"/>
      <c r="AB12" s="9"/>
      <c r="AC12" s="9"/>
      <c r="AD12" s="9"/>
    </row>
    <row r="13" spans="1:30" ht="23.25" x14ac:dyDescent="0.7">
      <c r="A13" s="116" t="s">
        <v>54</v>
      </c>
      <c r="B13" s="119" t="s">
        <v>50</v>
      </c>
      <c r="C13" s="120">
        <v>45423</v>
      </c>
      <c r="D13" s="23"/>
      <c r="E13" s="120">
        <v>45437</v>
      </c>
      <c r="F13" s="23"/>
      <c r="G13" s="120">
        <v>45451</v>
      </c>
      <c r="H13" s="23"/>
      <c r="I13" s="120">
        <v>45465</v>
      </c>
      <c r="J13" s="23"/>
      <c r="K13" s="120">
        <v>45479</v>
      </c>
      <c r="L13" s="23"/>
      <c r="M13" s="120">
        <v>45493</v>
      </c>
      <c r="N13" s="23"/>
      <c r="O13" s="120">
        <v>45507</v>
      </c>
      <c r="P13" s="23"/>
      <c r="Q13" s="120">
        <v>45514</v>
      </c>
      <c r="R13" s="23"/>
      <c r="S13" s="9"/>
      <c r="T13" s="9"/>
      <c r="U13" s="9"/>
      <c r="V13" s="9"/>
      <c r="W13" s="9"/>
      <c r="X13" s="9"/>
      <c r="Y13" s="9"/>
      <c r="Z13" s="9"/>
      <c r="AA13" s="9"/>
      <c r="AB13" s="9"/>
      <c r="AC13" s="9"/>
      <c r="AD13" s="9"/>
    </row>
    <row r="14" spans="1:30" ht="23.65" thickBot="1" x14ac:dyDescent="0.75">
      <c r="A14" s="104"/>
      <c r="B14" s="119" t="s">
        <v>21</v>
      </c>
      <c r="C14" s="121" t="s">
        <v>75</v>
      </c>
      <c r="D14" s="122"/>
      <c r="E14" s="123" t="s">
        <v>66</v>
      </c>
      <c r="F14" s="122"/>
      <c r="G14" s="124" t="s">
        <v>67</v>
      </c>
      <c r="H14" s="122"/>
      <c r="I14" s="124" t="s">
        <v>68</v>
      </c>
      <c r="J14" s="122"/>
      <c r="K14" s="124" t="s">
        <v>69</v>
      </c>
      <c r="L14" s="122"/>
      <c r="M14" s="123" t="s">
        <v>70</v>
      </c>
      <c r="N14" s="122"/>
      <c r="O14" s="124" t="s">
        <v>71</v>
      </c>
      <c r="P14" s="122"/>
      <c r="Q14" s="124" t="s">
        <v>76</v>
      </c>
      <c r="R14" s="122"/>
      <c r="S14" s="9"/>
      <c r="T14" s="9"/>
      <c r="U14" s="9"/>
      <c r="V14" s="9"/>
      <c r="W14" s="9"/>
      <c r="X14" s="9"/>
      <c r="Y14" s="9"/>
      <c r="Z14" s="9"/>
      <c r="AA14" s="9"/>
      <c r="AB14" s="9"/>
      <c r="AC14" s="9"/>
      <c r="AD14" s="9"/>
    </row>
    <row r="15" spans="1:30" ht="23.25" x14ac:dyDescent="0.7">
      <c r="A15" s="125" t="s">
        <v>29</v>
      </c>
      <c r="B15" s="127" t="s">
        <v>2</v>
      </c>
      <c r="C15" s="58">
        <v>0</v>
      </c>
      <c r="D15" s="132"/>
      <c r="E15" s="58">
        <v>0</v>
      </c>
      <c r="F15" s="132"/>
      <c r="G15" s="58">
        <v>0</v>
      </c>
      <c r="H15" s="132"/>
      <c r="I15" s="58">
        <v>0</v>
      </c>
      <c r="J15" s="132"/>
      <c r="K15" s="58">
        <v>0</v>
      </c>
      <c r="L15" s="132"/>
      <c r="M15" s="58">
        <v>0</v>
      </c>
      <c r="N15" s="132"/>
      <c r="O15" s="58">
        <v>0</v>
      </c>
      <c r="P15" s="132"/>
      <c r="Q15" s="58">
        <v>0</v>
      </c>
      <c r="R15" s="133"/>
      <c r="S15" s="129"/>
      <c r="T15" s="9"/>
      <c r="U15" s="9"/>
      <c r="V15" s="9"/>
      <c r="W15" s="9"/>
      <c r="X15" s="9"/>
      <c r="Y15" s="9"/>
      <c r="Z15" s="9"/>
      <c r="AA15" s="9"/>
      <c r="AB15" s="9"/>
      <c r="AC15" s="9"/>
      <c r="AD15" s="9"/>
    </row>
    <row r="16" spans="1:30" ht="25.5" customHeight="1" thickBot="1" x14ac:dyDescent="0.75">
      <c r="A16" s="126" t="s">
        <v>30</v>
      </c>
      <c r="B16" s="78" t="s">
        <v>31</v>
      </c>
      <c r="C16" s="60">
        <f>ROUND(+C15*$G$6,2)/2</f>
        <v>0</v>
      </c>
      <c r="D16" s="74" t="e">
        <f>+C16/$C$23</f>
        <v>#DIV/0!</v>
      </c>
      <c r="E16" s="60">
        <f>ROUND(+E15*$G$6*1,2)</f>
        <v>0</v>
      </c>
      <c r="F16" s="74" t="e">
        <f>+E16/$E$23</f>
        <v>#DIV/0!</v>
      </c>
      <c r="G16" s="60">
        <f t="shared" ref="G16:O22" si="0">ROUND(+G15*$G$6*1,2)</f>
        <v>0</v>
      </c>
      <c r="H16" s="74" t="e">
        <f>+G16/$G$23</f>
        <v>#DIV/0!</v>
      </c>
      <c r="I16" s="60">
        <f t="shared" si="0"/>
        <v>0</v>
      </c>
      <c r="J16" s="74" t="e">
        <f>+I16/$I$23</f>
        <v>#DIV/0!</v>
      </c>
      <c r="K16" s="60">
        <f t="shared" si="0"/>
        <v>0</v>
      </c>
      <c r="L16" s="74" t="e">
        <f>+K16/$K$23</f>
        <v>#DIV/0!</v>
      </c>
      <c r="M16" s="60">
        <f t="shared" si="0"/>
        <v>0</v>
      </c>
      <c r="N16" s="74" t="e">
        <f>+M16/$M$23</f>
        <v>#DIV/0!</v>
      </c>
      <c r="O16" s="60">
        <f t="shared" si="0"/>
        <v>0</v>
      </c>
      <c r="P16" s="74" t="e">
        <f>+O16/$O$23</f>
        <v>#DIV/0!</v>
      </c>
      <c r="Q16" s="60">
        <f>ROUND(+Q15*$G$6*1,2)/2</f>
        <v>0</v>
      </c>
      <c r="R16" s="75" t="e">
        <f>+Q16/$O$23</f>
        <v>#DIV/0!</v>
      </c>
      <c r="S16" s="57">
        <f>+C16+E16+G16+I16+K16+M16+O16+Q16</f>
        <v>0</v>
      </c>
      <c r="T16" s="9"/>
      <c r="U16" s="9"/>
      <c r="V16" s="9"/>
      <c r="W16" s="9"/>
      <c r="X16" s="9"/>
      <c r="Y16" s="9"/>
      <c r="Z16" s="9"/>
      <c r="AA16" s="9"/>
      <c r="AB16" s="9"/>
      <c r="AC16" s="9"/>
      <c r="AD16" s="9"/>
    </row>
    <row r="17" spans="1:30" ht="23.25" x14ac:dyDescent="0.7">
      <c r="A17" s="125" t="s">
        <v>29</v>
      </c>
      <c r="B17" s="127"/>
      <c r="C17" s="58">
        <v>0</v>
      </c>
      <c r="D17" s="132"/>
      <c r="E17" s="58">
        <v>0</v>
      </c>
      <c r="F17" s="132"/>
      <c r="G17" s="58">
        <v>0</v>
      </c>
      <c r="H17" s="132"/>
      <c r="I17" s="58">
        <v>0</v>
      </c>
      <c r="J17" s="132"/>
      <c r="K17" s="58">
        <v>0</v>
      </c>
      <c r="L17" s="132"/>
      <c r="M17" s="58">
        <v>0</v>
      </c>
      <c r="N17" s="132"/>
      <c r="O17" s="58">
        <v>0</v>
      </c>
      <c r="P17" s="132"/>
      <c r="Q17" s="58">
        <v>0</v>
      </c>
      <c r="R17" s="133"/>
      <c r="S17" s="104"/>
      <c r="T17" s="9"/>
      <c r="U17" s="9"/>
      <c r="V17" s="9"/>
      <c r="W17" s="9"/>
      <c r="X17" s="9"/>
      <c r="Y17" s="9"/>
      <c r="Z17" s="9"/>
      <c r="AA17" s="9"/>
      <c r="AB17" s="9"/>
      <c r="AC17" s="9"/>
      <c r="AD17" s="9"/>
    </row>
    <row r="18" spans="1:30" ht="23.65" thickBot="1" x14ac:dyDescent="0.75">
      <c r="A18" s="126" t="s">
        <v>30</v>
      </c>
      <c r="B18" s="78" t="s">
        <v>31</v>
      </c>
      <c r="C18" s="60">
        <f>ROUND(+C17*$G$6,2)/2</f>
        <v>0</v>
      </c>
      <c r="D18" s="74" t="e">
        <f>+C18/$C$23</f>
        <v>#DIV/0!</v>
      </c>
      <c r="E18" s="60">
        <f>ROUND(+E17*$G$6,2)</f>
        <v>0</v>
      </c>
      <c r="F18" s="74" t="e">
        <f>+E18/$E$23</f>
        <v>#DIV/0!</v>
      </c>
      <c r="G18" s="60">
        <f>ROUND(+G17*$G$6,2)</f>
        <v>0</v>
      </c>
      <c r="H18" s="74" t="e">
        <f>+G18/$G$23</f>
        <v>#DIV/0!</v>
      </c>
      <c r="I18" s="60">
        <f>ROUND(+I17*$G$6,2)</f>
        <v>0</v>
      </c>
      <c r="J18" s="74" t="e">
        <f>+I18/$I$23</f>
        <v>#DIV/0!</v>
      </c>
      <c r="K18" s="60">
        <f>ROUND(+K17*$G$6,2)</f>
        <v>0</v>
      </c>
      <c r="L18" s="74" t="e">
        <f>+K18/$K$23</f>
        <v>#DIV/0!</v>
      </c>
      <c r="M18" s="60">
        <f>ROUND(+M17*$G$6,2)</f>
        <v>0</v>
      </c>
      <c r="N18" s="74" t="e">
        <f>+M18/$M$23</f>
        <v>#DIV/0!</v>
      </c>
      <c r="O18" s="60">
        <f t="shared" si="0"/>
        <v>0</v>
      </c>
      <c r="P18" s="74" t="e">
        <f>+O18/$O$23</f>
        <v>#DIV/0!</v>
      </c>
      <c r="Q18" s="60">
        <f>ROUND(+Q17*$G$6*1,2)/2</f>
        <v>0</v>
      </c>
      <c r="R18" s="75" t="e">
        <f>+Q18/$O$23</f>
        <v>#DIV/0!</v>
      </c>
      <c r="S18" s="57">
        <f>+C18+E18+G18+I18+K18+M18+O18+Q18</f>
        <v>0</v>
      </c>
      <c r="T18" s="9"/>
      <c r="U18" s="9"/>
      <c r="V18" s="9"/>
      <c r="W18" s="9"/>
      <c r="X18" s="9"/>
      <c r="Y18" s="9"/>
      <c r="Z18" s="9"/>
      <c r="AA18" s="9"/>
      <c r="AB18" s="9"/>
      <c r="AC18" s="9"/>
      <c r="AD18" s="9"/>
    </row>
    <row r="19" spans="1:30" ht="23.25" x14ac:dyDescent="0.7">
      <c r="A19" s="125" t="s">
        <v>29</v>
      </c>
      <c r="B19" s="128"/>
      <c r="C19" s="58">
        <v>0</v>
      </c>
      <c r="D19" s="132"/>
      <c r="E19" s="58">
        <v>0</v>
      </c>
      <c r="F19" s="132"/>
      <c r="G19" s="58">
        <v>0</v>
      </c>
      <c r="H19" s="132"/>
      <c r="I19" s="58">
        <v>0</v>
      </c>
      <c r="J19" s="132"/>
      <c r="K19" s="58">
        <v>0</v>
      </c>
      <c r="L19" s="132"/>
      <c r="M19" s="58">
        <v>0</v>
      </c>
      <c r="N19" s="132"/>
      <c r="O19" s="58">
        <v>0</v>
      </c>
      <c r="P19" s="132"/>
      <c r="Q19" s="58">
        <v>0</v>
      </c>
      <c r="R19" s="133"/>
      <c r="S19" s="31"/>
      <c r="T19" s="9"/>
      <c r="U19" s="9"/>
      <c r="V19" s="9"/>
      <c r="W19" s="9"/>
      <c r="X19" s="9"/>
      <c r="Y19" s="9"/>
      <c r="Z19" s="9"/>
      <c r="AA19" s="9"/>
      <c r="AB19" s="9"/>
      <c r="AC19" s="9"/>
      <c r="AD19" s="9"/>
    </row>
    <row r="20" spans="1:30" ht="23.65" thickBot="1" x14ac:dyDescent="0.75">
      <c r="A20" s="126" t="s">
        <v>30</v>
      </c>
      <c r="B20" s="78" t="s">
        <v>31</v>
      </c>
      <c r="C20" s="60">
        <f>ROUND(+C19*$G$6,2)/2</f>
        <v>0</v>
      </c>
      <c r="D20" s="74" t="e">
        <f>+C20/$C$23</f>
        <v>#DIV/0!</v>
      </c>
      <c r="E20" s="60">
        <f>ROUND(+E19*$G$6,2)</f>
        <v>0</v>
      </c>
      <c r="F20" s="74" t="e">
        <f>+E20/$E$23</f>
        <v>#DIV/0!</v>
      </c>
      <c r="G20" s="60">
        <f>ROUND(+G19*$G$6,2)</f>
        <v>0</v>
      </c>
      <c r="H20" s="74" t="e">
        <f>+G20/$G$23</f>
        <v>#DIV/0!</v>
      </c>
      <c r="I20" s="60">
        <f>ROUND(+I19*$G$6,2)</f>
        <v>0</v>
      </c>
      <c r="J20" s="74" t="e">
        <f>+I20/$I$23</f>
        <v>#DIV/0!</v>
      </c>
      <c r="K20" s="60">
        <f>ROUND(+K19*$G$6,2)</f>
        <v>0</v>
      </c>
      <c r="L20" s="74" t="e">
        <f>+K20/$K$23</f>
        <v>#DIV/0!</v>
      </c>
      <c r="M20" s="60">
        <f>ROUND(+M19*$G$6,2)</f>
        <v>0</v>
      </c>
      <c r="N20" s="74" t="e">
        <f>+M20/$M$23</f>
        <v>#DIV/0!</v>
      </c>
      <c r="O20" s="60">
        <f t="shared" si="0"/>
        <v>0</v>
      </c>
      <c r="P20" s="74" t="e">
        <f>+O20/$O$23</f>
        <v>#DIV/0!</v>
      </c>
      <c r="Q20" s="60">
        <f>ROUND(+Q19*$G$6*1,2)/2</f>
        <v>0</v>
      </c>
      <c r="R20" s="75" t="e">
        <f>+Q20/$O$23</f>
        <v>#DIV/0!</v>
      </c>
      <c r="S20" s="57">
        <f>+C20+E20+G20+I20+K20+M20+O20+Q20</f>
        <v>0</v>
      </c>
      <c r="T20" s="9"/>
      <c r="U20" s="9"/>
      <c r="V20" s="9"/>
      <c r="W20" s="9"/>
      <c r="X20" s="9"/>
      <c r="Y20" s="9"/>
      <c r="Z20" s="9"/>
      <c r="AA20" s="9"/>
      <c r="AB20" s="9"/>
      <c r="AC20" s="9"/>
      <c r="AD20" s="9"/>
    </row>
    <row r="21" spans="1:30" ht="23.25" x14ac:dyDescent="0.7">
      <c r="A21" s="125" t="s">
        <v>29</v>
      </c>
      <c r="B21" s="127"/>
      <c r="C21" s="58">
        <v>0</v>
      </c>
      <c r="D21" s="132"/>
      <c r="E21" s="58">
        <v>0</v>
      </c>
      <c r="F21" s="132"/>
      <c r="G21" s="58">
        <v>0</v>
      </c>
      <c r="H21" s="132"/>
      <c r="I21" s="58">
        <v>0</v>
      </c>
      <c r="J21" s="132"/>
      <c r="K21" s="58">
        <v>0</v>
      </c>
      <c r="L21" s="132"/>
      <c r="M21" s="58">
        <v>0</v>
      </c>
      <c r="N21" s="132"/>
      <c r="O21" s="58">
        <v>0</v>
      </c>
      <c r="P21" s="132"/>
      <c r="Q21" s="58">
        <v>0</v>
      </c>
      <c r="R21" s="133"/>
      <c r="S21" s="31"/>
      <c r="T21" s="9"/>
      <c r="U21" s="9"/>
      <c r="V21" s="9"/>
      <c r="W21" s="9"/>
      <c r="X21" s="9"/>
      <c r="Y21" s="9"/>
      <c r="Z21" s="9"/>
      <c r="AA21" s="9"/>
      <c r="AB21" s="9"/>
      <c r="AC21" s="9"/>
      <c r="AD21" s="9"/>
    </row>
    <row r="22" spans="1:30" ht="23.65" thickBot="1" x14ac:dyDescent="0.75">
      <c r="A22" s="126" t="s">
        <v>30</v>
      </c>
      <c r="B22" s="78" t="s">
        <v>31</v>
      </c>
      <c r="C22" s="60">
        <f>ROUND(+C21*$G$6,2)/2</f>
        <v>0</v>
      </c>
      <c r="D22" s="74" t="e">
        <f>+C22/$C$23</f>
        <v>#DIV/0!</v>
      </c>
      <c r="E22" s="60">
        <f>ROUND(+E21*$G$6,2)</f>
        <v>0</v>
      </c>
      <c r="F22" s="74" t="e">
        <f>+E22/$E$23</f>
        <v>#DIV/0!</v>
      </c>
      <c r="G22" s="60">
        <f>ROUND(+G21*$G$6,2)</f>
        <v>0</v>
      </c>
      <c r="H22" s="74" t="e">
        <f>+G22/$G$23</f>
        <v>#DIV/0!</v>
      </c>
      <c r="I22" s="60">
        <f>ROUND(+I21*$G$6,2)</f>
        <v>0</v>
      </c>
      <c r="J22" s="74" t="e">
        <f>+I22/$I$23</f>
        <v>#DIV/0!</v>
      </c>
      <c r="K22" s="60">
        <f>ROUND(+K21*$G$6,2)</f>
        <v>0</v>
      </c>
      <c r="L22" s="74" t="e">
        <f>+K22/$K$23</f>
        <v>#DIV/0!</v>
      </c>
      <c r="M22" s="60">
        <f>ROUND(+M21*$G$6,2)</f>
        <v>0</v>
      </c>
      <c r="N22" s="74" t="e">
        <f>+M22/$M$23</f>
        <v>#DIV/0!</v>
      </c>
      <c r="O22" s="60">
        <f t="shared" si="0"/>
        <v>0</v>
      </c>
      <c r="P22" s="74" t="e">
        <f>+O22/$O$23</f>
        <v>#DIV/0!</v>
      </c>
      <c r="Q22" s="60">
        <f>ROUND(+Q21*$G$6*1,2)/2</f>
        <v>0</v>
      </c>
      <c r="R22" s="75" t="e">
        <f>+Q22/$O$23</f>
        <v>#DIV/0!</v>
      </c>
      <c r="S22" s="57">
        <f>+C22+E22+G22+I22+K22+M22+O22+Q22</f>
        <v>0</v>
      </c>
      <c r="T22" s="9"/>
      <c r="U22" s="9"/>
      <c r="V22" s="9"/>
      <c r="W22" s="9"/>
      <c r="X22" s="9"/>
      <c r="Y22" s="9"/>
      <c r="Z22" s="9"/>
      <c r="AA22" s="9"/>
      <c r="AB22" s="9"/>
      <c r="AC22" s="9"/>
      <c r="AD22" s="9"/>
    </row>
    <row r="23" spans="1:30" ht="23.25" x14ac:dyDescent="0.7">
      <c r="A23" s="3"/>
      <c r="B23" s="104" t="s">
        <v>32</v>
      </c>
      <c r="C23" s="31">
        <f>+C16+C18+C20+C22</f>
        <v>0</v>
      </c>
      <c r="D23" s="23"/>
      <c r="E23" s="31">
        <f t="shared" ref="E23:M23" si="1">+E16+E18+E20+E22</f>
        <v>0</v>
      </c>
      <c r="F23" s="23"/>
      <c r="G23" s="31">
        <f t="shared" si="1"/>
        <v>0</v>
      </c>
      <c r="H23" s="23"/>
      <c r="I23" s="31">
        <f t="shared" si="1"/>
        <v>0</v>
      </c>
      <c r="J23" s="23"/>
      <c r="K23" s="31">
        <f t="shared" si="1"/>
        <v>0</v>
      </c>
      <c r="L23" s="23"/>
      <c r="M23" s="31">
        <f t="shared" si="1"/>
        <v>0</v>
      </c>
      <c r="N23" s="23"/>
      <c r="O23" s="31">
        <f>+O16+O18+O20+O22</f>
        <v>0</v>
      </c>
      <c r="P23" s="23"/>
      <c r="Q23" s="31">
        <f>+Q16+Q18+Q20+Q22</f>
        <v>0</v>
      </c>
      <c r="R23" s="101"/>
      <c r="S23" s="31">
        <f>+S16+S18+S20+S22</f>
        <v>0</v>
      </c>
      <c r="U23" s="9"/>
      <c r="V23" s="9"/>
      <c r="W23" s="9"/>
      <c r="X23" s="9"/>
      <c r="Y23" s="9"/>
      <c r="Z23" s="9"/>
      <c r="AA23" s="9"/>
      <c r="AB23" s="9"/>
      <c r="AC23" s="9"/>
      <c r="AD23" s="9"/>
    </row>
    <row r="24" spans="1:30" ht="23.65" thickBot="1" x14ac:dyDescent="0.75">
      <c r="A24" s="3"/>
      <c r="B24" s="131" t="s">
        <v>74</v>
      </c>
      <c r="C24" s="104"/>
      <c r="D24" s="23"/>
      <c r="E24" s="104"/>
      <c r="F24" s="23"/>
      <c r="G24" s="104"/>
      <c r="H24" s="23"/>
      <c r="I24" s="104"/>
      <c r="J24" s="23"/>
      <c r="K24" s="104"/>
      <c r="L24" s="23"/>
      <c r="M24" s="104"/>
      <c r="N24" s="23"/>
      <c r="O24" s="104"/>
      <c r="P24" s="23"/>
      <c r="Q24" s="104"/>
      <c r="R24" s="23"/>
      <c r="S24" s="129"/>
      <c r="T24" s="38"/>
      <c r="U24" s="9"/>
      <c r="V24" s="9"/>
      <c r="W24" s="9"/>
      <c r="X24" s="9"/>
      <c r="Y24" s="9"/>
      <c r="Z24" s="9"/>
      <c r="AA24" s="9"/>
      <c r="AB24" s="9"/>
      <c r="AC24" s="9"/>
      <c r="AD24" s="9"/>
    </row>
    <row r="25" spans="1:30" ht="44.25" customHeight="1" thickBot="1" x14ac:dyDescent="0.75">
      <c r="A25" s="159"/>
      <c r="B25" s="131" t="s">
        <v>33</v>
      </c>
      <c r="C25" s="104"/>
      <c r="D25" s="23"/>
      <c r="E25" s="129"/>
      <c r="F25" s="23"/>
      <c r="G25" s="104"/>
      <c r="H25" s="23"/>
      <c r="I25" s="104"/>
      <c r="J25" s="23"/>
      <c r="K25" s="117"/>
      <c r="L25" s="118"/>
      <c r="M25" s="162" t="s">
        <v>34</v>
      </c>
      <c r="N25" s="162"/>
      <c r="O25" s="162"/>
      <c r="P25" s="162"/>
      <c r="Q25" s="162"/>
      <c r="R25" s="163"/>
      <c r="S25" s="130"/>
      <c r="T25" s="38"/>
      <c r="U25" s="9"/>
      <c r="V25" s="9"/>
      <c r="W25" s="9"/>
      <c r="X25" s="9"/>
      <c r="Y25" s="9"/>
      <c r="Z25" s="9"/>
      <c r="AA25" s="9"/>
      <c r="AB25" s="9"/>
      <c r="AC25" s="9"/>
      <c r="AD25" s="9"/>
    </row>
    <row r="26" spans="1:30" ht="23.25" x14ac:dyDescent="0.7">
      <c r="A26" s="159"/>
      <c r="B26" s="131"/>
      <c r="C26" s="104"/>
      <c r="D26" s="23"/>
      <c r="E26" s="104"/>
      <c r="F26" s="23"/>
      <c r="G26" s="104"/>
      <c r="H26" s="23"/>
      <c r="I26" s="104"/>
      <c r="J26" s="23"/>
      <c r="K26" s="104"/>
      <c r="L26" s="23"/>
      <c r="M26" s="104"/>
      <c r="N26" s="23"/>
      <c r="O26" s="104"/>
      <c r="P26" s="23"/>
      <c r="Q26" s="104"/>
      <c r="R26" s="23"/>
      <c r="S26" s="129"/>
      <c r="T26" s="38"/>
      <c r="U26" s="9"/>
      <c r="V26" s="9"/>
      <c r="W26" s="9"/>
      <c r="X26" s="9"/>
      <c r="Y26" s="9"/>
      <c r="Z26" s="9"/>
      <c r="AA26" s="9"/>
      <c r="AB26" s="9"/>
      <c r="AC26" s="9"/>
      <c r="AD26" s="9"/>
    </row>
    <row r="27" spans="1:30" ht="45.75" customHeight="1" x14ac:dyDescent="0.7">
      <c r="A27" s="159"/>
      <c r="B27" s="131"/>
      <c r="C27" s="104"/>
      <c r="D27" s="23"/>
      <c r="E27" s="104"/>
      <c r="F27" s="23"/>
      <c r="G27" s="104"/>
      <c r="H27" s="23"/>
      <c r="I27" s="104"/>
      <c r="J27" s="23"/>
      <c r="K27" s="104"/>
      <c r="L27" s="23"/>
      <c r="M27" s="164" t="s">
        <v>35</v>
      </c>
      <c r="N27" s="164"/>
      <c r="O27" s="164"/>
      <c r="P27" s="164"/>
      <c r="Q27" s="164"/>
      <c r="R27" s="164"/>
      <c r="S27" s="129">
        <f>+S23+S25</f>
        <v>0</v>
      </c>
      <c r="T27" s="38"/>
      <c r="U27" s="9"/>
      <c r="V27" s="9"/>
      <c r="W27" s="9"/>
      <c r="X27" s="9"/>
      <c r="Y27" s="9"/>
      <c r="Z27" s="9"/>
      <c r="AA27" s="9"/>
      <c r="AB27" s="9"/>
      <c r="AC27" s="9"/>
      <c r="AD27" s="9"/>
    </row>
    <row r="28" spans="1:30" ht="23.25" x14ac:dyDescent="0.7">
      <c r="A28" s="3"/>
      <c r="B28" s="41"/>
      <c r="C28" s="9"/>
      <c r="D28" s="22"/>
      <c r="E28" s="9"/>
      <c r="F28" s="22"/>
      <c r="G28" s="9"/>
      <c r="H28" s="22"/>
      <c r="I28" s="9"/>
      <c r="J28" s="22"/>
      <c r="K28" s="37" t="str">
        <f>IF(S27-G2&gt;1,"Total Summer salary cannot exceed maximum in cell E2","")</f>
        <v/>
      </c>
      <c r="L28" s="98"/>
      <c r="M28" s="44"/>
      <c r="N28" s="99"/>
      <c r="O28" s="44"/>
      <c r="P28" s="99"/>
      <c r="Q28" s="44"/>
      <c r="R28" s="22"/>
      <c r="S28" s="129"/>
      <c r="T28" s="38"/>
      <c r="U28" s="9"/>
      <c r="V28" s="9"/>
      <c r="W28" s="9"/>
      <c r="X28" s="9"/>
      <c r="Y28" s="9"/>
      <c r="Z28" s="9"/>
      <c r="AA28" s="9"/>
      <c r="AB28" s="9"/>
      <c r="AC28" s="9"/>
      <c r="AD28" s="9"/>
    </row>
    <row r="29" spans="1:30" ht="32.25" customHeight="1" x14ac:dyDescent="0.7">
      <c r="A29" s="3" t="s">
        <v>61</v>
      </c>
      <c r="B29" s="45"/>
      <c r="C29" s="45"/>
      <c r="D29" s="87"/>
      <c r="E29" s="119" t="s">
        <v>38</v>
      </c>
      <c r="F29" s="134"/>
      <c r="G29" s="45"/>
      <c r="H29" s="93"/>
      <c r="I29" s="45"/>
      <c r="J29" s="87"/>
      <c r="K29" s="104" t="s">
        <v>39</v>
      </c>
      <c r="L29" s="23"/>
      <c r="M29" s="45"/>
      <c r="N29" s="87"/>
      <c r="O29" s="9"/>
      <c r="P29" s="22"/>
      <c r="Q29" s="9"/>
      <c r="R29" s="22"/>
      <c r="S29" s="9"/>
      <c r="T29" s="9"/>
      <c r="U29" s="9"/>
      <c r="V29" s="9"/>
      <c r="W29" s="9"/>
      <c r="X29" s="9"/>
      <c r="Y29" s="9"/>
      <c r="Z29" s="9"/>
      <c r="AA29" s="9"/>
      <c r="AB29" s="9"/>
      <c r="AC29" s="9"/>
      <c r="AD29" s="9"/>
    </row>
    <row r="30" spans="1:30" ht="34.5" customHeight="1" x14ac:dyDescent="0.7">
      <c r="A30" s="3" t="s">
        <v>62</v>
      </c>
      <c r="B30" s="46"/>
      <c r="C30" s="46"/>
      <c r="D30" s="87"/>
      <c r="E30" s="119" t="s">
        <v>38</v>
      </c>
      <c r="F30" s="134"/>
      <c r="G30" s="45"/>
      <c r="H30" s="93"/>
      <c r="I30" s="46"/>
      <c r="J30" s="87"/>
      <c r="K30" s="104" t="s">
        <v>39</v>
      </c>
      <c r="L30" s="23"/>
      <c r="M30" s="46"/>
      <c r="N30" s="87"/>
      <c r="O30" s="9"/>
      <c r="P30" s="22"/>
      <c r="Q30" s="9"/>
      <c r="R30" s="22"/>
      <c r="S30" s="9"/>
      <c r="T30" s="9"/>
      <c r="U30" s="9"/>
      <c r="V30" s="9"/>
      <c r="W30" s="9"/>
      <c r="X30" s="9"/>
      <c r="Y30" s="9"/>
      <c r="Z30" s="9"/>
      <c r="AA30" s="9"/>
      <c r="AB30" s="9"/>
      <c r="AC30" s="9"/>
      <c r="AD30" s="9"/>
    </row>
    <row r="31" spans="1:30" ht="35.25" customHeight="1" x14ac:dyDescent="0.7">
      <c r="A31" s="3" t="s">
        <v>72</v>
      </c>
      <c r="B31" s="46"/>
      <c r="C31" s="46"/>
      <c r="D31" s="87"/>
      <c r="E31" s="119" t="s">
        <v>38</v>
      </c>
      <c r="F31" s="134"/>
      <c r="G31" s="46"/>
      <c r="H31" s="94"/>
      <c r="I31" s="46"/>
      <c r="J31" s="87"/>
      <c r="K31" s="104" t="s">
        <v>39</v>
      </c>
      <c r="L31" s="23"/>
      <c r="M31" s="46"/>
      <c r="N31" s="87"/>
      <c r="O31" s="9"/>
      <c r="P31" s="22"/>
      <c r="Q31" s="9"/>
      <c r="R31" s="22"/>
      <c r="S31" s="9"/>
      <c r="T31" s="9"/>
      <c r="U31" s="9"/>
      <c r="V31" s="9"/>
      <c r="W31" s="9"/>
      <c r="X31" s="9"/>
      <c r="Y31" s="9"/>
      <c r="Z31" s="9"/>
      <c r="AA31" s="9"/>
      <c r="AB31" s="9"/>
      <c r="AC31" s="9"/>
      <c r="AD31" s="9"/>
    </row>
    <row r="32" spans="1:30" ht="34.5" customHeight="1" x14ac:dyDescent="0.7">
      <c r="A32" s="3" t="s">
        <v>64</v>
      </c>
      <c r="B32" s="46"/>
      <c r="C32" s="46"/>
      <c r="D32" s="87"/>
      <c r="E32" s="119" t="s">
        <v>38</v>
      </c>
      <c r="F32" s="134"/>
      <c r="G32" s="46"/>
      <c r="H32" s="94"/>
      <c r="I32" s="46"/>
      <c r="J32" s="87"/>
      <c r="K32" s="104" t="s">
        <v>39</v>
      </c>
      <c r="L32" s="23"/>
      <c r="M32" s="46"/>
      <c r="N32" s="87"/>
      <c r="O32" s="9"/>
      <c r="P32" s="22"/>
      <c r="Q32" s="9"/>
      <c r="R32" s="22"/>
      <c r="S32" s="9"/>
      <c r="T32" s="9"/>
      <c r="U32" s="9"/>
      <c r="V32" s="9"/>
      <c r="W32" s="9"/>
      <c r="X32" s="9"/>
      <c r="Y32" s="9"/>
      <c r="Z32" s="9"/>
      <c r="AA32" s="9"/>
      <c r="AB32" s="9"/>
      <c r="AC32" s="9"/>
      <c r="AD32" s="9"/>
    </row>
    <row r="33" spans="1:30" ht="34.5" customHeight="1" x14ac:dyDescent="0.7">
      <c r="A33" s="3" t="s">
        <v>42</v>
      </c>
      <c r="B33" s="46"/>
      <c r="C33" s="46"/>
      <c r="D33" s="87"/>
      <c r="E33" s="119" t="s">
        <v>38</v>
      </c>
      <c r="F33" s="134"/>
      <c r="G33" s="46"/>
      <c r="H33" s="94"/>
      <c r="I33" s="46"/>
      <c r="J33" s="87"/>
      <c r="K33" s="104" t="s">
        <v>39</v>
      </c>
      <c r="L33" s="23"/>
      <c r="M33" s="45"/>
      <c r="N33" s="87"/>
      <c r="O33" s="9"/>
      <c r="P33" s="22"/>
      <c r="Q33" s="9"/>
      <c r="R33" s="22"/>
      <c r="S33" s="9"/>
      <c r="T33" s="9"/>
      <c r="U33" s="9"/>
      <c r="V33" s="9"/>
      <c r="W33" s="9"/>
      <c r="X33" s="9"/>
      <c r="Y33" s="9"/>
      <c r="Z33" s="9"/>
      <c r="AA33" s="9"/>
      <c r="AB33" s="9"/>
      <c r="AC33" s="9"/>
      <c r="AD33" s="9"/>
    </row>
    <row r="34" spans="1:30" ht="35.25" x14ac:dyDescent="0.9">
      <c r="A34" s="66" t="s">
        <v>63</v>
      </c>
      <c r="B34" s="9"/>
      <c r="G34" s="71" t="s">
        <v>59</v>
      </c>
      <c r="H34" s="95"/>
      <c r="I34" s="9" t="s">
        <v>60</v>
      </c>
      <c r="J34" s="22"/>
      <c r="M34" s="9"/>
      <c r="N34" s="22"/>
      <c r="O34" s="9"/>
      <c r="P34" s="22"/>
      <c r="Q34" s="9"/>
      <c r="S34" s="9"/>
      <c r="T34" s="9"/>
      <c r="U34" s="9"/>
      <c r="V34" s="9"/>
      <c r="W34" s="9"/>
      <c r="X34" s="9"/>
      <c r="Y34" s="9"/>
      <c r="Z34" s="9"/>
      <c r="AA34" s="9"/>
      <c r="AB34" s="9"/>
      <c r="AC34" s="9"/>
      <c r="AD34" s="9"/>
    </row>
    <row r="35" spans="1:30" ht="23.25" x14ac:dyDescent="0.7">
      <c r="A35" s="3"/>
      <c r="B35" s="9"/>
      <c r="C35" s="9"/>
      <c r="D35" s="22"/>
      <c r="E35" s="9"/>
      <c r="F35" s="22"/>
      <c r="G35" s="9"/>
      <c r="H35" s="22"/>
      <c r="I35" s="9"/>
      <c r="J35" s="22"/>
      <c r="K35" s="9"/>
      <c r="L35" s="22"/>
      <c r="M35" s="9"/>
      <c r="N35" s="22"/>
      <c r="O35" s="9"/>
      <c r="P35" s="22"/>
      <c r="Q35" s="9"/>
      <c r="R35" s="22"/>
      <c r="S35" s="9"/>
      <c r="T35" s="9"/>
      <c r="U35" s="9"/>
      <c r="V35" s="9"/>
      <c r="W35" s="9"/>
      <c r="X35" s="9"/>
      <c r="Y35" s="9"/>
      <c r="Z35" s="9"/>
      <c r="AA35" s="9"/>
      <c r="AB35" s="9"/>
      <c r="AC35" s="9"/>
      <c r="AD35" s="9"/>
    </row>
    <row r="36" spans="1:30" ht="23.25" x14ac:dyDescent="0.7">
      <c r="B36" s="9"/>
      <c r="C36" s="9"/>
      <c r="D36" s="22"/>
      <c r="E36" s="9"/>
      <c r="F36" s="22"/>
      <c r="G36" s="9" t="s">
        <v>2</v>
      </c>
      <c r="H36" s="22"/>
      <c r="I36" s="9"/>
      <c r="J36" s="22"/>
      <c r="K36" s="9"/>
      <c r="L36" s="22"/>
      <c r="M36" s="9"/>
      <c r="N36" s="22"/>
      <c r="O36" s="9"/>
      <c r="P36" s="22"/>
      <c r="Q36" s="9"/>
      <c r="R36" s="22"/>
      <c r="S36" s="9"/>
      <c r="T36" s="9"/>
      <c r="U36" s="9"/>
      <c r="V36" s="9"/>
      <c r="W36" s="9"/>
      <c r="X36" s="9"/>
      <c r="Y36" s="9"/>
      <c r="Z36" s="9"/>
      <c r="AA36" s="9"/>
      <c r="AB36" s="9"/>
      <c r="AC36" s="9"/>
      <c r="AD36" s="9"/>
    </row>
    <row r="37" spans="1:30" ht="23.25" x14ac:dyDescent="0.7">
      <c r="B37" s="62"/>
      <c r="C37" s="62"/>
      <c r="D37" s="88"/>
      <c r="E37" s="62"/>
      <c r="F37" s="88"/>
      <c r="G37" s="62"/>
      <c r="H37" s="88"/>
      <c r="I37" s="62"/>
      <c r="J37" s="88"/>
      <c r="K37" s="62"/>
      <c r="L37" s="88"/>
      <c r="M37" s="62"/>
      <c r="N37" s="88"/>
      <c r="O37" s="62"/>
      <c r="P37" s="88"/>
      <c r="Q37" s="62"/>
      <c r="R37" s="88"/>
      <c r="S37" s="63"/>
      <c r="T37" s="63"/>
      <c r="U37" s="9"/>
      <c r="V37" s="9"/>
      <c r="W37" s="9"/>
      <c r="X37" s="9"/>
      <c r="Y37" s="9"/>
      <c r="Z37" s="9"/>
      <c r="AA37" s="9"/>
      <c r="AB37" s="9"/>
      <c r="AC37" s="9"/>
      <c r="AD37" s="9"/>
    </row>
    <row r="38" spans="1:30" ht="51.75" customHeight="1" x14ac:dyDescent="0.7">
      <c r="B38" s="62"/>
      <c r="C38" s="62"/>
      <c r="D38" s="88"/>
      <c r="E38" s="62"/>
      <c r="F38" s="88"/>
      <c r="G38" s="62"/>
      <c r="H38" s="88"/>
      <c r="I38" s="62"/>
      <c r="J38" s="88"/>
      <c r="K38" s="62"/>
      <c r="L38" s="88"/>
      <c r="M38" s="62"/>
      <c r="N38" s="88"/>
      <c r="O38" s="62"/>
      <c r="P38" s="88"/>
      <c r="Q38" s="62"/>
      <c r="R38" s="88"/>
      <c r="S38" s="63"/>
      <c r="T38" s="63"/>
      <c r="U38" s="9"/>
      <c r="V38" s="9"/>
      <c r="W38" s="9"/>
      <c r="X38" s="9"/>
      <c r="Y38" s="9"/>
      <c r="Z38" s="9"/>
      <c r="AA38" s="9"/>
      <c r="AB38" s="9"/>
      <c r="AC38" s="9"/>
      <c r="AD38" s="9"/>
    </row>
    <row r="39" spans="1:30" ht="23.25" x14ac:dyDescent="0.7">
      <c r="A39" s="61"/>
      <c r="B39" s="61"/>
      <c r="C39" s="61"/>
      <c r="D39" s="89"/>
      <c r="E39" s="61"/>
      <c r="F39" s="89"/>
      <c r="G39" s="61"/>
      <c r="H39" s="89"/>
      <c r="I39" s="61"/>
      <c r="J39" s="89"/>
      <c r="K39" s="61"/>
      <c r="L39" s="89"/>
      <c r="M39" s="64"/>
      <c r="N39" s="100"/>
      <c r="O39" s="64"/>
      <c r="P39" s="100"/>
      <c r="Q39" s="64"/>
      <c r="R39" s="100"/>
      <c r="S39" s="9"/>
      <c r="T39" s="9"/>
      <c r="U39" s="9"/>
      <c r="V39" s="9"/>
      <c r="W39" s="9"/>
      <c r="X39" s="9"/>
      <c r="Y39" s="9"/>
      <c r="Z39" s="9"/>
      <c r="AA39" s="9"/>
      <c r="AB39" s="9"/>
      <c r="AC39" s="9"/>
      <c r="AD39" s="9"/>
    </row>
    <row r="40" spans="1:30" ht="23.25" x14ac:dyDescent="0.7">
      <c r="A40"/>
      <c r="B40"/>
      <c r="M40" s="9"/>
      <c r="N40" s="22"/>
      <c r="O40" s="9"/>
      <c r="P40" s="22"/>
      <c r="Q40" s="9"/>
      <c r="R40" s="22"/>
      <c r="S40" s="9"/>
      <c r="T40" s="9"/>
      <c r="U40" s="9"/>
      <c r="V40" s="9"/>
      <c r="W40" s="9"/>
      <c r="X40" s="9"/>
      <c r="Y40" s="9"/>
      <c r="Z40" s="9"/>
      <c r="AA40" s="9"/>
      <c r="AB40" s="9"/>
      <c r="AC40" s="9"/>
      <c r="AD40" s="9"/>
    </row>
    <row r="41" spans="1:30" ht="23.25" x14ac:dyDescent="0.7">
      <c r="A41" s="9"/>
      <c r="B41" s="9"/>
      <c r="C41" s="9"/>
      <c r="D41" s="22"/>
      <c r="E41" s="9"/>
      <c r="F41" s="22"/>
      <c r="G41" s="9"/>
      <c r="H41" s="22"/>
      <c r="I41" s="9"/>
      <c r="J41" s="22"/>
      <c r="K41" s="9"/>
      <c r="L41" s="22"/>
      <c r="M41" s="9"/>
      <c r="N41" s="22"/>
      <c r="O41" s="9"/>
      <c r="P41" s="22"/>
      <c r="Q41" s="9"/>
      <c r="R41" s="22"/>
      <c r="S41" s="9"/>
      <c r="T41" s="9"/>
      <c r="U41" s="9"/>
      <c r="V41" s="9"/>
      <c r="W41" s="9"/>
      <c r="X41" s="9"/>
      <c r="Y41" s="9"/>
      <c r="Z41" s="9"/>
      <c r="AA41" s="9"/>
      <c r="AB41" s="9"/>
      <c r="AC41" s="9"/>
      <c r="AD41" s="9"/>
    </row>
    <row r="42" spans="1:30" ht="23.25" x14ac:dyDescent="0.7">
      <c r="A42" s="9"/>
      <c r="B42" s="9"/>
      <c r="C42" s="9"/>
      <c r="D42" s="22"/>
      <c r="E42" s="9"/>
      <c r="F42" s="22"/>
      <c r="G42" s="9"/>
      <c r="H42" s="22"/>
      <c r="I42" s="9"/>
      <c r="J42" s="22"/>
      <c r="K42" s="9"/>
      <c r="L42" s="22"/>
      <c r="M42" s="9"/>
      <c r="N42" s="22"/>
      <c r="O42" s="9"/>
      <c r="P42" s="22"/>
      <c r="Q42" s="9"/>
      <c r="R42" s="22"/>
      <c r="S42" s="9"/>
      <c r="T42" s="9"/>
      <c r="U42" s="9"/>
      <c r="V42" s="9"/>
      <c r="W42" s="9"/>
      <c r="X42" s="9"/>
      <c r="Y42" s="9"/>
      <c r="Z42" s="9"/>
      <c r="AA42" s="9"/>
      <c r="AB42" s="9"/>
      <c r="AC42" s="9"/>
      <c r="AD42" s="9"/>
    </row>
    <row r="43" spans="1:30" ht="23.25" x14ac:dyDescent="0.7">
      <c r="A43" s="9"/>
      <c r="B43" s="9"/>
      <c r="C43" s="9"/>
      <c r="D43" s="22"/>
      <c r="E43" s="9"/>
      <c r="F43" s="22"/>
      <c r="G43" s="9"/>
      <c r="H43" s="22"/>
      <c r="I43" s="9"/>
      <c r="J43" s="22"/>
      <c r="K43" s="9"/>
      <c r="L43" s="22"/>
      <c r="M43" s="9"/>
      <c r="N43" s="22"/>
      <c r="O43" s="9"/>
      <c r="P43" s="22"/>
      <c r="Q43" s="9"/>
      <c r="R43" s="22"/>
      <c r="S43" s="9"/>
      <c r="T43" s="9"/>
      <c r="U43" s="9"/>
      <c r="V43" s="9"/>
      <c r="W43" s="9"/>
      <c r="X43" s="9"/>
      <c r="Y43" s="9"/>
      <c r="Z43" s="9"/>
      <c r="AA43" s="9"/>
      <c r="AB43" s="9"/>
      <c r="AC43" s="9"/>
      <c r="AD43" s="9"/>
    </row>
    <row r="44" spans="1:30" ht="23.25" x14ac:dyDescent="0.7">
      <c r="A44" s="9"/>
      <c r="B44" s="9"/>
      <c r="C44" s="9"/>
      <c r="D44" s="22"/>
      <c r="E44" s="9"/>
      <c r="F44" s="22"/>
      <c r="G44" s="9"/>
      <c r="H44" s="22"/>
      <c r="I44" s="9"/>
      <c r="J44" s="22"/>
      <c r="K44" s="9"/>
      <c r="L44" s="22"/>
      <c r="M44" s="9"/>
      <c r="N44" s="22"/>
      <c r="O44" s="9"/>
      <c r="P44" s="22"/>
      <c r="Q44" s="9"/>
      <c r="R44" s="22"/>
      <c r="S44" s="9"/>
      <c r="T44" s="9"/>
      <c r="U44" s="9"/>
      <c r="V44" s="9"/>
      <c r="W44" s="9"/>
      <c r="X44" s="9"/>
      <c r="Y44" s="9"/>
      <c r="Z44" s="9"/>
      <c r="AA44" s="9"/>
      <c r="AB44" s="9"/>
      <c r="AC44" s="9"/>
      <c r="AD44" s="9"/>
    </row>
    <row r="45" spans="1:30" ht="23.25" x14ac:dyDescent="0.7">
      <c r="A45" s="9"/>
      <c r="B45" s="9"/>
      <c r="C45" s="9"/>
      <c r="D45" s="22"/>
      <c r="E45" s="9"/>
      <c r="F45" s="22"/>
      <c r="G45" s="9"/>
      <c r="H45" s="22"/>
      <c r="I45" s="9"/>
      <c r="J45" s="22"/>
      <c r="K45" s="9"/>
      <c r="L45" s="22"/>
      <c r="M45" s="9"/>
      <c r="N45" s="22"/>
      <c r="O45" s="9"/>
      <c r="P45" s="22"/>
      <c r="Q45" s="9"/>
      <c r="R45" s="22"/>
      <c r="S45" s="9"/>
      <c r="T45" s="9"/>
      <c r="U45" s="9"/>
      <c r="V45" s="9"/>
      <c r="W45" s="9"/>
      <c r="X45" s="9"/>
      <c r="Y45" s="9"/>
      <c r="Z45" s="9"/>
      <c r="AA45" s="9"/>
      <c r="AB45" s="9"/>
      <c r="AC45" s="9"/>
      <c r="AD45" s="9"/>
    </row>
    <row r="46" spans="1:30" ht="23.25" x14ac:dyDescent="0.7">
      <c r="A46" s="9"/>
      <c r="B46" s="9"/>
      <c r="C46" s="9"/>
      <c r="D46" s="22"/>
      <c r="E46" s="9"/>
      <c r="F46" s="22"/>
      <c r="G46" s="9"/>
      <c r="H46" s="22"/>
      <c r="I46" s="9"/>
      <c r="J46" s="22"/>
      <c r="K46" s="9"/>
      <c r="L46" s="22"/>
      <c r="M46" s="9"/>
      <c r="N46" s="22"/>
      <c r="O46" s="9"/>
      <c r="P46" s="22"/>
      <c r="Q46" s="9"/>
      <c r="R46" s="22"/>
      <c r="S46" s="9"/>
      <c r="T46" s="9"/>
      <c r="U46" s="9"/>
      <c r="V46" s="9"/>
      <c r="W46" s="9"/>
      <c r="X46" s="9"/>
      <c r="Y46" s="9"/>
      <c r="Z46" s="9"/>
      <c r="AA46" s="9"/>
      <c r="AB46" s="9"/>
      <c r="AC46" s="9"/>
      <c r="AD46" s="9"/>
    </row>
    <row r="47" spans="1:30" ht="23.25" x14ac:dyDescent="0.7">
      <c r="A47" s="9"/>
      <c r="B47" s="9"/>
      <c r="C47" s="9"/>
      <c r="D47" s="22"/>
      <c r="E47" s="9"/>
      <c r="F47" s="22"/>
      <c r="G47" s="9"/>
      <c r="H47" s="22"/>
      <c r="I47" s="9"/>
      <c r="J47" s="22"/>
      <c r="K47" s="9"/>
      <c r="L47" s="22"/>
      <c r="M47" s="9"/>
      <c r="N47" s="22"/>
      <c r="O47" s="9"/>
      <c r="P47" s="22"/>
      <c r="Q47" s="9"/>
      <c r="R47" s="22"/>
      <c r="S47" s="9"/>
      <c r="T47" s="9"/>
      <c r="U47" s="9"/>
      <c r="V47" s="9"/>
      <c r="W47" s="9"/>
      <c r="X47" s="9"/>
      <c r="Y47" s="9"/>
      <c r="Z47" s="9"/>
      <c r="AA47" s="9"/>
      <c r="AB47" s="9"/>
      <c r="AC47" s="9"/>
      <c r="AD47" s="9"/>
    </row>
    <row r="48" spans="1:30" ht="23.25" x14ac:dyDescent="0.7">
      <c r="A48" s="9"/>
      <c r="B48" s="9"/>
      <c r="C48" s="9"/>
      <c r="D48" s="22"/>
      <c r="E48" s="9"/>
      <c r="F48" s="22"/>
      <c r="G48" s="9"/>
      <c r="H48" s="22"/>
      <c r="I48" s="9"/>
      <c r="J48" s="22"/>
      <c r="K48" s="9"/>
      <c r="L48" s="22"/>
      <c r="M48" s="9"/>
      <c r="N48" s="22"/>
      <c r="O48" s="9"/>
      <c r="P48" s="22"/>
      <c r="Q48" s="9"/>
      <c r="R48" s="22"/>
      <c r="S48" s="9"/>
      <c r="T48" s="9"/>
      <c r="U48" s="9"/>
      <c r="V48" s="9"/>
      <c r="W48" s="9"/>
      <c r="X48" s="9"/>
      <c r="Y48" s="9"/>
      <c r="Z48" s="9"/>
      <c r="AA48" s="9"/>
      <c r="AB48" s="9"/>
      <c r="AC48" s="9"/>
      <c r="AD48" s="9"/>
    </row>
    <row r="49" spans="1:30" ht="23.25" x14ac:dyDescent="0.7">
      <c r="A49" s="9"/>
      <c r="B49" s="9"/>
      <c r="C49" s="9"/>
      <c r="D49" s="22"/>
      <c r="E49" s="9"/>
      <c r="F49" s="22"/>
      <c r="G49" s="9"/>
      <c r="H49" s="22"/>
      <c r="I49" s="9"/>
      <c r="J49" s="22"/>
      <c r="K49" s="9"/>
      <c r="L49" s="22"/>
      <c r="M49" s="9"/>
      <c r="N49" s="22"/>
      <c r="O49" s="9"/>
      <c r="P49" s="22"/>
      <c r="Q49" s="9"/>
      <c r="R49" s="22"/>
      <c r="S49" s="9"/>
      <c r="T49" s="9"/>
      <c r="U49" s="9"/>
      <c r="V49" s="9"/>
      <c r="W49" s="9"/>
      <c r="X49" s="9"/>
      <c r="Y49" s="9"/>
      <c r="Z49" s="9"/>
      <c r="AA49" s="9"/>
      <c r="AB49" s="9"/>
      <c r="AC49" s="9"/>
      <c r="AD49" s="9"/>
    </row>
    <row r="50" spans="1:30" ht="23.25" x14ac:dyDescent="0.7">
      <c r="A50" s="9"/>
      <c r="B50" s="9"/>
      <c r="C50" s="9"/>
      <c r="D50" s="22"/>
      <c r="E50" s="9"/>
      <c r="F50" s="22"/>
      <c r="G50" s="9"/>
      <c r="H50" s="22"/>
      <c r="I50" s="9"/>
      <c r="J50" s="22"/>
      <c r="K50" s="9"/>
      <c r="L50" s="22"/>
      <c r="M50" s="9"/>
      <c r="N50" s="22"/>
      <c r="O50" s="9"/>
      <c r="P50" s="22"/>
      <c r="Q50" s="9"/>
      <c r="R50" s="22"/>
      <c r="S50" s="9"/>
      <c r="T50" s="9"/>
      <c r="U50" s="9"/>
      <c r="V50" s="9"/>
      <c r="W50" s="9"/>
      <c r="X50" s="9"/>
      <c r="Y50" s="9"/>
      <c r="Z50" s="9"/>
      <c r="AA50" s="9"/>
      <c r="AB50" s="9"/>
      <c r="AC50" s="9"/>
      <c r="AD50" s="9"/>
    </row>
    <row r="51" spans="1:30" ht="23.25" x14ac:dyDescent="0.7">
      <c r="A51" s="9"/>
      <c r="B51" s="9"/>
      <c r="C51" s="9"/>
      <c r="D51" s="22"/>
      <c r="E51" s="9"/>
      <c r="F51" s="22"/>
      <c r="G51" s="9"/>
      <c r="H51" s="22"/>
      <c r="I51" s="9"/>
      <c r="J51" s="22"/>
      <c r="K51" s="9"/>
      <c r="L51" s="22"/>
      <c r="M51" s="9"/>
      <c r="N51" s="22"/>
      <c r="O51" s="9"/>
      <c r="P51" s="22"/>
      <c r="Q51" s="9"/>
      <c r="R51" s="22"/>
      <c r="S51" s="9"/>
      <c r="T51" s="9"/>
      <c r="U51" s="9"/>
      <c r="V51" s="9"/>
      <c r="W51" s="9"/>
      <c r="X51" s="9"/>
      <c r="Y51" s="9"/>
      <c r="Z51" s="9"/>
      <c r="AA51" s="9"/>
      <c r="AB51" s="9"/>
      <c r="AC51" s="9"/>
      <c r="AD51" s="9"/>
    </row>
    <row r="52" spans="1:30" ht="23.25" x14ac:dyDescent="0.7">
      <c r="A52" s="9"/>
      <c r="B52" s="9"/>
      <c r="C52" s="9"/>
      <c r="D52" s="22"/>
      <c r="E52" s="9"/>
      <c r="F52" s="22"/>
      <c r="G52" s="9"/>
      <c r="H52" s="22"/>
      <c r="I52" s="9"/>
      <c r="J52" s="22"/>
      <c r="K52" s="9"/>
      <c r="L52" s="22"/>
      <c r="M52" s="9"/>
      <c r="N52" s="22"/>
      <c r="O52" s="9"/>
      <c r="P52" s="22"/>
      <c r="Q52" s="9"/>
      <c r="R52" s="22"/>
      <c r="S52" s="9"/>
      <c r="T52" s="9"/>
      <c r="U52" s="9"/>
      <c r="V52" s="9"/>
      <c r="W52" s="9"/>
      <c r="X52" s="9"/>
      <c r="Y52" s="9"/>
      <c r="Z52" s="9"/>
      <c r="AA52" s="9"/>
      <c r="AB52" s="9"/>
      <c r="AC52" s="9"/>
      <c r="AD52" s="9"/>
    </row>
    <row r="53" spans="1:30" ht="23.25" x14ac:dyDescent="0.7">
      <c r="A53" s="9"/>
      <c r="B53" s="9"/>
      <c r="C53" s="9"/>
      <c r="D53" s="22"/>
      <c r="E53" s="9"/>
      <c r="F53" s="22"/>
      <c r="G53" s="9"/>
      <c r="H53" s="22"/>
      <c r="I53" s="9"/>
      <c r="J53" s="22"/>
      <c r="K53" s="9"/>
      <c r="L53" s="22"/>
      <c r="M53" s="9"/>
      <c r="N53" s="22"/>
      <c r="O53" s="9"/>
      <c r="P53" s="22"/>
      <c r="Q53" s="9"/>
      <c r="R53" s="22"/>
      <c r="S53" s="9"/>
      <c r="T53" s="9"/>
      <c r="U53" s="9"/>
      <c r="V53" s="9"/>
      <c r="W53" s="9"/>
      <c r="X53" s="9"/>
      <c r="Y53" s="9"/>
      <c r="Z53" s="9"/>
      <c r="AA53" s="9"/>
      <c r="AB53" s="9"/>
      <c r="AC53" s="9"/>
      <c r="AD53" s="9"/>
    </row>
    <row r="54" spans="1:30" ht="23.25" x14ac:dyDescent="0.7">
      <c r="A54" s="9"/>
      <c r="B54" s="9"/>
      <c r="C54" s="9"/>
      <c r="D54" s="22"/>
      <c r="E54" s="9"/>
      <c r="F54" s="22"/>
      <c r="G54" s="9"/>
      <c r="H54" s="22"/>
      <c r="I54" s="9"/>
      <c r="J54" s="22"/>
      <c r="K54" s="9"/>
      <c r="L54" s="22"/>
      <c r="M54" s="9"/>
      <c r="N54" s="22"/>
      <c r="O54" s="9"/>
      <c r="P54" s="22"/>
      <c r="Q54" s="9"/>
      <c r="R54" s="22"/>
      <c r="S54" s="9"/>
      <c r="T54" s="9"/>
      <c r="U54" s="9"/>
      <c r="V54" s="9"/>
      <c r="W54" s="9"/>
      <c r="X54" s="9"/>
      <c r="Y54" s="9"/>
      <c r="Z54" s="9"/>
      <c r="AA54" s="9"/>
      <c r="AB54" s="9"/>
      <c r="AC54" s="9"/>
      <c r="AD54" s="9"/>
    </row>
    <row r="55" spans="1:30" ht="23.25" x14ac:dyDescent="0.7">
      <c r="A55" s="9"/>
      <c r="B55" s="9"/>
      <c r="C55" s="9"/>
      <c r="D55" s="22"/>
      <c r="E55" s="9"/>
      <c r="F55" s="22"/>
      <c r="G55" s="9"/>
      <c r="H55" s="22"/>
      <c r="I55" s="9"/>
      <c r="J55" s="22"/>
      <c r="K55" s="9"/>
      <c r="L55" s="22"/>
      <c r="M55" s="9"/>
      <c r="N55" s="22"/>
      <c r="O55" s="9"/>
      <c r="P55" s="22"/>
      <c r="Q55" s="9"/>
      <c r="R55" s="22"/>
      <c r="S55" s="9"/>
      <c r="T55" s="9"/>
      <c r="U55" s="9"/>
      <c r="V55" s="9"/>
      <c r="W55" s="9"/>
      <c r="X55" s="9"/>
      <c r="Y55" s="9"/>
      <c r="Z55" s="9"/>
      <c r="AA55" s="9"/>
      <c r="AB55" s="9"/>
      <c r="AC55" s="9"/>
      <c r="AD55" s="9"/>
    </row>
    <row r="56" spans="1:30" ht="23.25" x14ac:dyDescent="0.7">
      <c r="S56" s="9"/>
    </row>
    <row r="98" spans="1:1" x14ac:dyDescent="0.45">
      <c r="A98" s="4">
        <v>9</v>
      </c>
    </row>
    <row r="99" spans="1:1" x14ac:dyDescent="0.45">
      <c r="A99" s="4">
        <v>10</v>
      </c>
    </row>
    <row r="100" spans="1:1" x14ac:dyDescent="0.45">
      <c r="A100" s="4">
        <v>11</v>
      </c>
    </row>
    <row r="101" spans="1:1" x14ac:dyDescent="0.45">
      <c r="A101" s="4" t="s">
        <v>44</v>
      </c>
    </row>
    <row r="102" spans="1:1" x14ac:dyDescent="0.45">
      <c r="A102" s="4" t="s">
        <v>45</v>
      </c>
    </row>
  </sheetData>
  <sheetProtection sheet="1" selectLockedCells="1"/>
  <protectedRanges>
    <protectedRange algorithmName="SHA-512" hashValue="unRTF/Ts7t8XSgPJs70yGH03V4Y2WK04k/H4z7vk/Dkp8LzkWQDgmzP18K30CJ6cRuqSpKOwaRYEAXzPEF5a4Q==" saltValue="mRJY79tgBItcxqdlKfrINw==" spinCount="100000" sqref="D16 D18 D20 D22 F22 F20 F18 F16 H16 H18 H20 H22 J22 J20 J18 J16 L16 L18 L20 L22 N22 N20 N18 N16 P16 P18 P20 P22 R22 R20 R18 R16" name="Range1"/>
  </protectedRanges>
  <mergeCells count="9">
    <mergeCell ref="A25:A27"/>
    <mergeCell ref="V1:AC1"/>
    <mergeCell ref="V2:AC2"/>
    <mergeCell ref="M25:R25"/>
    <mergeCell ref="M27:R27"/>
    <mergeCell ref="O5:P5"/>
    <mergeCell ref="O6:R6"/>
    <mergeCell ref="O4:R4"/>
    <mergeCell ref="K2:P2"/>
  </mergeCells>
  <conditionalFormatting sqref="C23:R23">
    <cfRule type="expression" dxfId="22" priority="8">
      <formula>C$23-$G$6&gt;1</formula>
    </cfRule>
  </conditionalFormatting>
  <conditionalFormatting sqref="S24">
    <cfRule type="expression" dxfId="21" priority="7">
      <formula>AND(S24&lt;&gt;#REF!,#REF!="YES")</formula>
    </cfRule>
  </conditionalFormatting>
  <conditionalFormatting sqref="S25:S27">
    <cfRule type="expression" dxfId="20" priority="9">
      <formula>AND(S25&lt;&gt;#REF!,#REF!="YES")</formula>
    </cfRule>
  </conditionalFormatting>
  <conditionalFormatting sqref="S27">
    <cfRule type="expression" dxfId="19" priority="4">
      <formula>$S$27-$G2&gt;1</formula>
    </cfRule>
  </conditionalFormatting>
  <conditionalFormatting sqref="S23">
    <cfRule type="expression" dxfId="18" priority="3">
      <formula>S$23-$G$6&gt;1</formula>
    </cfRule>
  </conditionalFormatting>
  <conditionalFormatting sqref="C23">
    <cfRule type="expression" dxfId="17" priority="2">
      <formula>($C$16+$C$18+$C$20+$C$22)&gt;$G$6/2</formula>
    </cfRule>
  </conditionalFormatting>
  <conditionalFormatting sqref="Q23">
    <cfRule type="expression" dxfId="16" priority="1">
      <formula>($Q$16+$Q$18+$Q$20+$Q$22)&gt;$G$6/2</formula>
    </cfRule>
  </conditionalFormatting>
  <dataValidations count="2">
    <dataValidation type="list" allowBlank="1" showErrorMessage="1" errorTitle="Error Message" error="Please select from the list of values_x000a_" prompt="_x000a_" sqref="B4" xr:uid="{00000000-0002-0000-0100-000000000000}">
      <formula1>$A$98:$A$100</formula1>
    </dataValidation>
    <dataValidation type="list" allowBlank="1" showInputMessage="1" showErrorMessage="1" prompt="Please select from drop down box_x000a_" sqref="G5:H5" xr:uid="{00000000-0002-0000-0100-000001000000}">
      <formula1>$A$101:$A$102</formula1>
    </dataValidation>
  </dataValidations>
  <pageMargins left="0.7" right="0.7" top="0.75" bottom="0.75"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6"/>
  <sheetViews>
    <sheetView workbookViewId="0">
      <selection activeCell="E5" sqref="E5"/>
    </sheetView>
  </sheetViews>
  <sheetFormatPr defaultColWidth="9.1328125" defaultRowHeight="14.25" x14ac:dyDescent="0.45"/>
  <cols>
    <col min="1" max="1" width="55.86328125" style="4" customWidth="1"/>
    <col min="2" max="2" width="40.1328125" style="4" customWidth="1"/>
    <col min="3" max="3" width="23.59765625" style="4" customWidth="1"/>
    <col min="4" max="4" width="25.86328125" style="4" customWidth="1"/>
    <col min="5" max="9" width="23.59765625" style="4" customWidth="1"/>
    <col min="10" max="10" width="22.1328125" style="4" customWidth="1"/>
    <col min="11" max="16384" width="9.1328125" style="4"/>
  </cols>
  <sheetData>
    <row r="1" spans="1:21" ht="45" customHeight="1" thickBot="1" x14ac:dyDescent="0.9">
      <c r="A1" s="1" t="s">
        <v>47</v>
      </c>
      <c r="B1" s="2" t="s">
        <v>0</v>
      </c>
      <c r="C1"/>
      <c r="D1"/>
      <c r="E1"/>
      <c r="F1"/>
      <c r="G1" s="3" t="s">
        <v>46</v>
      </c>
      <c r="H1" s="3"/>
      <c r="I1"/>
    </row>
    <row r="2" spans="1:21" ht="44.25" customHeight="1" x14ac:dyDescent="0.7">
      <c r="A2" s="3" t="s">
        <v>1</v>
      </c>
      <c r="B2" s="5"/>
      <c r="C2" s="3" t="s">
        <v>2</v>
      </c>
      <c r="D2" s="6" t="s">
        <v>3</v>
      </c>
      <c r="E2" s="7">
        <f>IF(B4&lt;&gt;"",ROUND((B5/B4)*(12-B4),2),0)</f>
        <v>0</v>
      </c>
      <c r="F2"/>
      <c r="G2" s="8" t="s">
        <v>48</v>
      </c>
      <c r="H2" s="8"/>
      <c r="I2" s="9"/>
      <c r="J2" s="9"/>
      <c r="K2" s="9"/>
      <c r="L2" s="9"/>
      <c r="M2" s="9"/>
      <c r="N2" s="9"/>
      <c r="O2" s="9"/>
      <c r="P2" s="9"/>
      <c r="Q2" s="9"/>
      <c r="R2" s="9"/>
      <c r="S2" s="9"/>
      <c r="T2" s="9"/>
      <c r="U2" s="9"/>
    </row>
    <row r="3" spans="1:21" ht="23.25" x14ac:dyDescent="0.7">
      <c r="A3" s="3" t="s">
        <v>4</v>
      </c>
      <c r="B3" s="5"/>
      <c r="C3" s="3" t="s">
        <v>2</v>
      </c>
      <c r="D3" s="10" t="s">
        <v>5</v>
      </c>
      <c r="E3" s="11">
        <f>IF(OR(B4=10,B4=11),ROUND((B5/B4)*(12-B4),2),IF(B4=9,+ROUND((B5/B4)*2,2),0))</f>
        <v>0</v>
      </c>
      <c r="F3"/>
      <c r="G3" s="3"/>
      <c r="H3" s="3"/>
      <c r="I3" s="9"/>
      <c r="J3" s="9"/>
      <c r="K3" s="9"/>
      <c r="L3" s="9"/>
      <c r="M3" s="9"/>
      <c r="N3" s="9"/>
      <c r="O3" s="9"/>
      <c r="P3" s="9"/>
      <c r="Q3" s="9"/>
      <c r="R3" s="9"/>
      <c r="S3" s="9"/>
      <c r="T3" s="9"/>
      <c r="U3" s="9"/>
    </row>
    <row r="4" spans="1:21" ht="23.25" x14ac:dyDescent="0.7">
      <c r="A4" s="3" t="s">
        <v>6</v>
      </c>
      <c r="B4" s="12">
        <v>10</v>
      </c>
      <c r="C4" s="3" t="s">
        <v>2</v>
      </c>
      <c r="D4" s="10" t="s">
        <v>7</v>
      </c>
      <c r="E4" s="11">
        <f>IF(B4&lt;&gt;"",ROUND(+B5/B4,2),0)</f>
        <v>0</v>
      </c>
      <c r="F4"/>
      <c r="G4" s="3" t="s">
        <v>8</v>
      </c>
      <c r="H4"/>
      <c r="I4" s="13"/>
      <c r="J4" s="9"/>
      <c r="K4" s="9"/>
      <c r="L4" s="9"/>
      <c r="M4" s="9"/>
      <c r="N4" s="9"/>
      <c r="O4" s="9"/>
      <c r="P4" s="9"/>
      <c r="Q4" s="9"/>
      <c r="R4" s="9"/>
      <c r="S4" s="9"/>
      <c r="T4" s="9"/>
      <c r="U4" s="9"/>
    </row>
    <row r="5" spans="1:21" ht="42.4" x14ac:dyDescent="0.7">
      <c r="A5" s="3" t="s">
        <v>9</v>
      </c>
      <c r="B5" s="14"/>
      <c r="C5" s="15" t="s">
        <v>2</v>
      </c>
      <c r="D5" s="10" t="s">
        <v>10</v>
      </c>
      <c r="E5" s="16"/>
      <c r="F5"/>
      <c r="G5" s="3" t="s">
        <v>11</v>
      </c>
      <c r="H5"/>
      <c r="I5" s="17"/>
      <c r="J5" s="9"/>
      <c r="K5" s="9"/>
      <c r="L5" s="9"/>
      <c r="M5" s="9"/>
      <c r="N5" s="9"/>
      <c r="O5" s="9"/>
      <c r="P5" s="9"/>
      <c r="Q5" s="9"/>
      <c r="R5" s="9"/>
      <c r="S5" s="9"/>
      <c r="T5" s="9"/>
      <c r="U5" s="9"/>
    </row>
    <row r="6" spans="1:21" ht="42.75" thickBot="1" x14ac:dyDescent="0.75">
      <c r="A6" s="3" t="s">
        <v>12</v>
      </c>
      <c r="B6" s="18"/>
      <c r="C6" s="3"/>
      <c r="D6" s="19" t="s">
        <v>13</v>
      </c>
      <c r="E6" s="20">
        <f>+ROUND(E2/5,2)</f>
        <v>0</v>
      </c>
      <c r="F6"/>
      <c r="G6" s="3" t="s">
        <v>14</v>
      </c>
      <c r="H6" s="3"/>
      <c r="I6" s="17"/>
      <c r="J6" s="9"/>
      <c r="K6" s="9"/>
      <c r="L6" s="9"/>
      <c r="M6" s="9"/>
      <c r="N6" s="9"/>
      <c r="O6" s="9"/>
      <c r="P6" s="9"/>
      <c r="Q6" s="9"/>
      <c r="R6" s="9"/>
      <c r="S6" s="9"/>
      <c r="T6" s="9"/>
      <c r="U6" s="9"/>
    </row>
    <row r="7" spans="1:21" ht="23.25" x14ac:dyDescent="0.7">
      <c r="A7" s="21"/>
      <c r="B7" s="3"/>
      <c r="C7" s="9" t="s">
        <v>2</v>
      </c>
      <c r="D7" s="3"/>
      <c r="E7"/>
      <c r="G7"/>
      <c r="H7"/>
      <c r="I7" s="3"/>
      <c r="J7" s="9"/>
      <c r="K7" s="9"/>
      <c r="L7" s="9"/>
      <c r="M7" s="9"/>
      <c r="N7" s="9"/>
      <c r="O7" s="9"/>
      <c r="P7" s="9"/>
      <c r="Q7" s="9"/>
      <c r="R7" s="9"/>
      <c r="S7" s="9"/>
      <c r="T7" s="9"/>
      <c r="U7" s="9"/>
    </row>
    <row r="8" spans="1:21" ht="23.25" x14ac:dyDescent="0.7">
      <c r="A8" s="21"/>
      <c r="B8" s="3"/>
      <c r="C8" s="9"/>
      <c r="E8" s="3"/>
      <c r="F8" s="9"/>
      <c r="G8" s="3"/>
      <c r="H8" s="3"/>
      <c r="I8" s="3"/>
      <c r="J8" s="9"/>
      <c r="K8" s="9"/>
      <c r="L8" s="9"/>
      <c r="M8" s="9"/>
      <c r="N8" s="9"/>
      <c r="O8" s="9"/>
      <c r="P8" s="9"/>
      <c r="Q8" s="9"/>
      <c r="R8" s="9"/>
      <c r="S8" s="9"/>
      <c r="T8" s="9"/>
      <c r="U8" s="9"/>
    </row>
    <row r="9" spans="1:21" ht="23.25" x14ac:dyDescent="0.7">
      <c r="A9" s="3"/>
      <c r="B9" s="3"/>
      <c r="C9" s="9"/>
      <c r="D9" s="3"/>
      <c r="E9" s="3"/>
      <c r="F9" s="9"/>
      <c r="G9" s="2"/>
      <c r="H9" s="3"/>
      <c r="I9" s="3"/>
      <c r="J9" s="9"/>
      <c r="K9" s="9"/>
      <c r="L9" s="9"/>
      <c r="M9" s="9"/>
      <c r="N9" s="9"/>
      <c r="O9" s="9"/>
      <c r="P9" s="9"/>
      <c r="Q9" s="9"/>
      <c r="R9" s="9"/>
      <c r="S9" s="9"/>
      <c r="T9" s="9"/>
      <c r="U9" s="9"/>
    </row>
    <row r="10" spans="1:21" ht="23.25" x14ac:dyDescent="0.7">
      <c r="A10" s="3" t="s">
        <v>15</v>
      </c>
      <c r="B10"/>
      <c r="C10" s="9"/>
      <c r="D10" s="9"/>
      <c r="E10" s="9"/>
      <c r="F10" s="9"/>
      <c r="G10" s="3"/>
      <c r="H10" s="3"/>
      <c r="I10" s="3"/>
      <c r="J10" s="9"/>
      <c r="K10" s="9"/>
      <c r="L10" s="9"/>
      <c r="M10" s="9"/>
      <c r="N10" s="9"/>
      <c r="O10" s="9"/>
      <c r="P10" s="9"/>
      <c r="Q10" s="9"/>
      <c r="R10" s="9"/>
      <c r="S10" s="9"/>
      <c r="T10" s="9"/>
      <c r="U10" s="9"/>
    </row>
    <row r="11" spans="1:21" ht="23.25" x14ac:dyDescent="0.7">
      <c r="A11" s="3" t="s">
        <v>16</v>
      </c>
      <c r="B11" s="3" t="s">
        <v>2</v>
      </c>
      <c r="C11" s="22" t="s">
        <v>2</v>
      </c>
      <c r="D11" s="22" t="s">
        <v>2</v>
      </c>
      <c r="E11" s="22" t="s">
        <v>2</v>
      </c>
      <c r="F11" s="22" t="s">
        <v>2</v>
      </c>
      <c r="G11" s="23" t="s">
        <v>2</v>
      </c>
      <c r="H11" s="23" t="s">
        <v>2</v>
      </c>
      <c r="I11" s="23" t="s">
        <v>2</v>
      </c>
      <c r="J11" s="9" t="s">
        <v>2</v>
      </c>
      <c r="K11" s="9"/>
      <c r="L11" s="9"/>
      <c r="M11" s="9"/>
      <c r="N11" s="9"/>
      <c r="O11" s="9"/>
      <c r="P11" s="9"/>
      <c r="Q11" s="9"/>
      <c r="R11" s="9"/>
      <c r="S11" s="9"/>
      <c r="T11" s="9"/>
      <c r="U11" s="9"/>
    </row>
    <row r="12" spans="1:21" ht="23.25" x14ac:dyDescent="0.7">
      <c r="A12" s="3" t="s">
        <v>17</v>
      </c>
      <c r="B12" s="24" t="s">
        <v>18</v>
      </c>
      <c r="C12" s="25">
        <v>43590</v>
      </c>
      <c r="D12" s="25">
        <v>43604</v>
      </c>
      <c r="E12" s="25">
        <v>43618</v>
      </c>
      <c r="F12" s="25">
        <v>43632</v>
      </c>
      <c r="G12" s="25">
        <v>43646</v>
      </c>
      <c r="H12" s="25">
        <v>43660</v>
      </c>
      <c r="I12" s="25">
        <v>43674</v>
      </c>
      <c r="J12" s="9"/>
      <c r="K12" s="9"/>
      <c r="L12" s="9"/>
      <c r="M12" s="9"/>
      <c r="N12" s="9"/>
      <c r="O12" s="9"/>
      <c r="P12" s="9"/>
      <c r="Q12" s="9"/>
      <c r="R12" s="9"/>
      <c r="S12" s="9"/>
      <c r="T12" s="9"/>
      <c r="U12" s="9"/>
    </row>
    <row r="13" spans="1:21" ht="23.25" x14ac:dyDescent="0.7">
      <c r="A13" s="3" t="s">
        <v>19</v>
      </c>
      <c r="B13" s="24" t="s">
        <v>20</v>
      </c>
      <c r="C13" s="25">
        <v>43603</v>
      </c>
      <c r="D13" s="25">
        <v>43617</v>
      </c>
      <c r="E13" s="25">
        <v>43631</v>
      </c>
      <c r="F13" s="25">
        <v>43645</v>
      </c>
      <c r="G13" s="25">
        <v>43659</v>
      </c>
      <c r="H13" s="25">
        <v>43673</v>
      </c>
      <c r="I13" s="25">
        <v>43687</v>
      </c>
      <c r="J13" s="9"/>
      <c r="K13" s="9"/>
      <c r="L13" s="9"/>
      <c r="M13" s="9"/>
      <c r="N13" s="9"/>
      <c r="O13" s="9"/>
      <c r="P13" s="9"/>
      <c r="Q13" s="9"/>
      <c r="R13" s="9"/>
      <c r="S13" s="9"/>
      <c r="T13" s="9"/>
      <c r="U13" s="9"/>
    </row>
    <row r="14" spans="1:21" ht="23.25" x14ac:dyDescent="0.7">
      <c r="A14" s="3"/>
      <c r="B14" s="24" t="s">
        <v>21</v>
      </c>
      <c r="C14" s="26" t="s">
        <v>22</v>
      </c>
      <c r="D14" s="27" t="s">
        <v>23</v>
      </c>
      <c r="E14" s="28" t="s">
        <v>24</v>
      </c>
      <c r="F14" s="28" t="s">
        <v>25</v>
      </c>
      <c r="G14" s="28" t="s">
        <v>26</v>
      </c>
      <c r="H14" s="27" t="s">
        <v>27</v>
      </c>
      <c r="I14" s="28" t="s">
        <v>28</v>
      </c>
      <c r="J14" s="9"/>
      <c r="K14" s="9"/>
      <c r="L14" s="9"/>
      <c r="M14" s="9"/>
      <c r="N14" s="9"/>
      <c r="O14" s="9"/>
      <c r="P14" s="9"/>
      <c r="Q14" s="9"/>
      <c r="R14" s="9"/>
      <c r="S14" s="9"/>
      <c r="T14" s="9"/>
      <c r="U14" s="9"/>
    </row>
    <row r="15" spans="1:21" ht="23.25" x14ac:dyDescent="0.7">
      <c r="A15" s="24" t="s">
        <v>29</v>
      </c>
      <c r="B15" s="3" t="s">
        <v>2</v>
      </c>
      <c r="C15" s="29"/>
      <c r="D15" s="29"/>
      <c r="E15" s="29"/>
      <c r="F15" s="29"/>
      <c r="G15" s="29"/>
      <c r="H15" s="29"/>
      <c r="I15" s="29"/>
      <c r="J15" s="9"/>
      <c r="K15" s="9"/>
      <c r="L15" s="9"/>
      <c r="M15" s="9"/>
      <c r="N15" s="9"/>
      <c r="O15" s="9"/>
      <c r="P15" s="9"/>
      <c r="Q15" s="9"/>
      <c r="R15" s="9"/>
      <c r="S15" s="9"/>
      <c r="T15" s="9"/>
      <c r="U15" s="9"/>
    </row>
    <row r="16" spans="1:21" ht="23.25" x14ac:dyDescent="0.7">
      <c r="A16" s="24" t="s">
        <v>30</v>
      </c>
      <c r="B16" s="30" t="s">
        <v>31</v>
      </c>
      <c r="C16" s="31">
        <f t="shared" ref="C16:I16" si="0">ROUND(+C15*$E$6,2)</f>
        <v>0</v>
      </c>
      <c r="D16" s="31">
        <f t="shared" si="0"/>
        <v>0</v>
      </c>
      <c r="E16" s="31">
        <f t="shared" si="0"/>
        <v>0</v>
      </c>
      <c r="F16" s="31">
        <f t="shared" si="0"/>
        <v>0</v>
      </c>
      <c r="G16" s="31">
        <f t="shared" si="0"/>
        <v>0</v>
      </c>
      <c r="H16" s="31">
        <f t="shared" si="0"/>
        <v>0</v>
      </c>
      <c r="I16" s="31">
        <f t="shared" si="0"/>
        <v>0</v>
      </c>
      <c r="J16" s="31">
        <f>SUM(C16:I16)</f>
        <v>0</v>
      </c>
      <c r="K16" s="9"/>
      <c r="L16" s="9"/>
      <c r="M16" s="9"/>
      <c r="N16" s="9"/>
      <c r="O16" s="9"/>
      <c r="P16" s="9"/>
      <c r="Q16" s="9"/>
      <c r="R16" s="9"/>
      <c r="S16" s="9"/>
      <c r="T16" s="9"/>
      <c r="U16" s="9"/>
    </row>
    <row r="17" spans="1:21" ht="23.25" x14ac:dyDescent="0.7">
      <c r="A17" s="24" t="s">
        <v>29</v>
      </c>
      <c r="B17" s="9" t="s">
        <v>2</v>
      </c>
      <c r="C17" s="29">
        <v>0</v>
      </c>
      <c r="D17" s="29">
        <v>0</v>
      </c>
      <c r="E17" s="29">
        <v>0</v>
      </c>
      <c r="F17" s="29">
        <v>0</v>
      </c>
      <c r="G17" s="29">
        <v>0</v>
      </c>
      <c r="H17" s="29">
        <v>0</v>
      </c>
      <c r="I17" s="29">
        <v>0</v>
      </c>
      <c r="J17" s="9"/>
      <c r="K17" s="9"/>
      <c r="L17" s="9"/>
      <c r="M17" s="9"/>
      <c r="N17" s="9"/>
      <c r="O17" s="9"/>
      <c r="P17" s="9"/>
      <c r="Q17" s="9"/>
      <c r="R17" s="9"/>
      <c r="S17" s="9"/>
      <c r="T17" s="9"/>
      <c r="U17" s="9"/>
    </row>
    <row r="18" spans="1:21" ht="23.25" x14ac:dyDescent="0.7">
      <c r="A18" s="24" t="s">
        <v>30</v>
      </c>
      <c r="B18" s="30" t="s">
        <v>31</v>
      </c>
      <c r="C18" s="31">
        <f>ROUND(+C17*$E$6,2)</f>
        <v>0</v>
      </c>
      <c r="D18" s="31">
        <f>ROUND(+D17*$E$6,2)</f>
        <v>0</v>
      </c>
      <c r="E18" s="31">
        <f>ROUND(+E17*$E$6,2)</f>
        <v>0</v>
      </c>
      <c r="F18" s="31">
        <f>ROUND(+F17*$E$6,2)</f>
        <v>0</v>
      </c>
      <c r="G18" s="31">
        <f>ROUND(+G17*$E$6,2)</f>
        <v>0</v>
      </c>
      <c r="H18" s="31">
        <f>ROUND(H17*$E$6,2)</f>
        <v>0</v>
      </c>
      <c r="I18" s="31">
        <f>ROUND(+I17*$E$6,2)</f>
        <v>0</v>
      </c>
      <c r="J18" s="31">
        <f>SUM(C18:I18)</f>
        <v>0</v>
      </c>
      <c r="K18" s="9"/>
      <c r="L18" s="9"/>
      <c r="M18" s="9"/>
      <c r="N18" s="9"/>
      <c r="O18" s="9"/>
      <c r="P18" s="9"/>
      <c r="Q18" s="9"/>
      <c r="R18" s="9"/>
      <c r="S18" s="9"/>
      <c r="T18" s="9"/>
      <c r="U18" s="9"/>
    </row>
    <row r="19" spans="1:21" ht="23.25" x14ac:dyDescent="0.7">
      <c r="A19" s="24" t="s">
        <v>29</v>
      </c>
      <c r="C19" s="29">
        <v>0</v>
      </c>
      <c r="D19" s="29">
        <v>0</v>
      </c>
      <c r="E19" s="29">
        <v>0</v>
      </c>
      <c r="F19" s="29">
        <v>0</v>
      </c>
      <c r="G19" s="29">
        <v>0</v>
      </c>
      <c r="H19" s="29">
        <v>0</v>
      </c>
      <c r="I19" s="29">
        <v>0</v>
      </c>
      <c r="J19" s="32"/>
      <c r="K19" s="9"/>
      <c r="L19" s="9"/>
      <c r="M19" s="9"/>
      <c r="N19" s="9"/>
      <c r="O19" s="9"/>
      <c r="P19" s="9"/>
      <c r="Q19" s="9"/>
      <c r="R19" s="9"/>
      <c r="S19" s="9"/>
      <c r="T19" s="9"/>
      <c r="U19" s="9"/>
    </row>
    <row r="20" spans="1:21" ht="23.25" x14ac:dyDescent="0.7">
      <c r="A20" s="24" t="s">
        <v>30</v>
      </c>
      <c r="B20" s="30" t="s">
        <v>31</v>
      </c>
      <c r="C20" s="31">
        <f t="shared" ref="C20:I20" si="1">ROUND(+C19*$E$6,2)</f>
        <v>0</v>
      </c>
      <c r="D20" s="31">
        <f t="shared" si="1"/>
        <v>0</v>
      </c>
      <c r="E20" s="31">
        <f t="shared" si="1"/>
        <v>0</v>
      </c>
      <c r="F20" s="31">
        <f t="shared" si="1"/>
        <v>0</v>
      </c>
      <c r="G20" s="31">
        <f t="shared" si="1"/>
        <v>0</v>
      </c>
      <c r="H20" s="31">
        <f t="shared" si="1"/>
        <v>0</v>
      </c>
      <c r="I20" s="31">
        <f t="shared" si="1"/>
        <v>0</v>
      </c>
      <c r="J20" s="31">
        <f>SUM(C20:I20)</f>
        <v>0</v>
      </c>
      <c r="K20" s="9"/>
      <c r="L20" s="9"/>
      <c r="M20" s="9"/>
      <c r="N20" s="9"/>
      <c r="O20" s="9"/>
      <c r="P20" s="9"/>
      <c r="Q20" s="9"/>
      <c r="R20" s="9"/>
      <c r="S20" s="9"/>
      <c r="T20" s="9"/>
      <c r="U20" s="9"/>
    </row>
    <row r="21" spans="1:21" ht="23.25" x14ac:dyDescent="0.7">
      <c r="A21" s="24" t="s">
        <v>29</v>
      </c>
      <c r="B21" s="9"/>
      <c r="C21" s="29">
        <v>0</v>
      </c>
      <c r="D21" s="29">
        <v>0</v>
      </c>
      <c r="E21" s="29">
        <v>0</v>
      </c>
      <c r="F21" s="29">
        <v>0</v>
      </c>
      <c r="G21" s="29">
        <v>0</v>
      </c>
      <c r="H21" s="29">
        <v>0</v>
      </c>
      <c r="I21" s="29">
        <v>0</v>
      </c>
      <c r="J21" s="32"/>
      <c r="K21" s="9"/>
      <c r="L21" s="9"/>
      <c r="M21" s="9"/>
      <c r="N21" s="9"/>
      <c r="O21" s="9"/>
      <c r="P21" s="9"/>
      <c r="Q21" s="9"/>
      <c r="R21" s="9"/>
      <c r="S21" s="9"/>
      <c r="T21" s="9"/>
      <c r="U21" s="9"/>
    </row>
    <row r="22" spans="1:21" ht="23.25" x14ac:dyDescent="0.7">
      <c r="A22" s="24" t="s">
        <v>30</v>
      </c>
      <c r="B22" s="30" t="s">
        <v>31</v>
      </c>
      <c r="C22" s="31">
        <f t="shared" ref="C22:H22" si="2">ROUND(+C21*$E$6,2)</f>
        <v>0</v>
      </c>
      <c r="D22" s="31">
        <f t="shared" si="2"/>
        <v>0</v>
      </c>
      <c r="E22" s="31">
        <f t="shared" si="2"/>
        <v>0</v>
      </c>
      <c r="F22" s="31">
        <f t="shared" si="2"/>
        <v>0</v>
      </c>
      <c r="G22" s="31">
        <f t="shared" si="2"/>
        <v>0</v>
      </c>
      <c r="H22" s="31">
        <f t="shared" si="2"/>
        <v>0</v>
      </c>
      <c r="I22" s="31">
        <f>ROUND(I21*$E$6,2)</f>
        <v>0</v>
      </c>
      <c r="J22" s="31">
        <f>SUM(C22:I22)</f>
        <v>0</v>
      </c>
      <c r="K22" s="3"/>
      <c r="L22" s="9"/>
      <c r="M22" s="9"/>
      <c r="N22" s="9"/>
      <c r="O22" s="9"/>
      <c r="P22" s="9"/>
      <c r="Q22" s="9"/>
      <c r="R22" s="9"/>
      <c r="S22" s="9"/>
      <c r="T22" s="9"/>
      <c r="U22" s="9"/>
    </row>
    <row r="23" spans="1:21" ht="23.25" x14ac:dyDescent="0.7">
      <c r="A23" s="3"/>
      <c r="B23" s="3" t="s">
        <v>32</v>
      </c>
      <c r="C23" s="31">
        <f>+C16+C18+C20+C22</f>
        <v>0</v>
      </c>
      <c r="D23" s="31">
        <f t="shared" ref="D23:I23" si="3">+D16+D18+D20+D22</f>
        <v>0</v>
      </c>
      <c r="E23" s="31">
        <f t="shared" si="3"/>
        <v>0</v>
      </c>
      <c r="F23" s="31">
        <f t="shared" si="3"/>
        <v>0</v>
      </c>
      <c r="G23" s="31">
        <f t="shared" si="3"/>
        <v>0</v>
      </c>
      <c r="H23" s="31">
        <f t="shared" si="3"/>
        <v>0</v>
      </c>
      <c r="I23" s="31">
        <f t="shared" si="3"/>
        <v>0</v>
      </c>
      <c r="J23" s="31">
        <f>SUM(C23:I23)</f>
        <v>0</v>
      </c>
      <c r="K23"/>
      <c r="L23" s="9"/>
      <c r="M23" s="9"/>
      <c r="N23" s="9"/>
      <c r="O23" s="9"/>
      <c r="P23" s="9"/>
      <c r="Q23" s="9"/>
      <c r="R23" s="9"/>
      <c r="S23" s="9"/>
      <c r="T23" s="9"/>
      <c r="U23" s="9"/>
    </row>
    <row r="24" spans="1:21" ht="23.25" x14ac:dyDescent="0.7">
      <c r="A24" s="3"/>
      <c r="B24" s="33" t="s">
        <v>33</v>
      </c>
      <c r="C24" s="3"/>
      <c r="D24" s="3"/>
      <c r="E24" s="3"/>
      <c r="F24" s="3"/>
      <c r="G24" s="3"/>
      <c r="H24" s="3"/>
      <c r="I24" s="3"/>
      <c r="J24" s="34"/>
      <c r="K24" s="35"/>
      <c r="L24" s="9"/>
      <c r="M24" s="9"/>
      <c r="N24" s="9"/>
      <c r="O24" s="9"/>
      <c r="P24" s="9"/>
      <c r="Q24" s="9"/>
      <c r="R24" s="9"/>
      <c r="S24" s="9"/>
      <c r="T24" s="9"/>
      <c r="U24" s="9"/>
    </row>
    <row r="25" spans="1:21" ht="44.25" customHeight="1" x14ac:dyDescent="0.7">
      <c r="A25" s="3"/>
      <c r="B25" s="33"/>
      <c r="C25" s="3"/>
      <c r="D25" s="3"/>
      <c r="E25" s="3"/>
      <c r="F25" s="3"/>
      <c r="G25" s="171" t="s">
        <v>34</v>
      </c>
      <c r="H25" s="171"/>
      <c r="I25" s="171"/>
      <c r="J25" s="36">
        <v>0</v>
      </c>
      <c r="K25" s="35"/>
      <c r="L25" s="9"/>
      <c r="M25" s="9"/>
      <c r="N25" s="9"/>
      <c r="O25" s="9"/>
      <c r="P25" s="9"/>
      <c r="Q25" s="9"/>
      <c r="R25" s="9"/>
      <c r="S25" s="9"/>
      <c r="T25" s="9"/>
      <c r="U25" s="9"/>
    </row>
    <row r="26" spans="1:21" ht="23.25" x14ac:dyDescent="0.7">
      <c r="A26" s="3"/>
      <c r="B26" s="33"/>
      <c r="C26" s="3"/>
      <c r="D26" s="3"/>
      <c r="E26" s="3"/>
      <c r="F26" s="3"/>
      <c r="G26" s="3"/>
      <c r="H26" s="3"/>
      <c r="I26" s="3"/>
      <c r="J26" s="34"/>
      <c r="K26" s="35"/>
      <c r="L26" s="9"/>
      <c r="M26" s="9"/>
      <c r="N26" s="9"/>
      <c r="O26" s="9"/>
      <c r="P26" s="9"/>
      <c r="Q26" s="9"/>
      <c r="R26" s="9"/>
      <c r="S26" s="9"/>
      <c r="T26" s="9"/>
      <c r="U26" s="9"/>
    </row>
    <row r="27" spans="1:21" ht="23.25" x14ac:dyDescent="0.7">
      <c r="A27" s="3"/>
      <c r="B27" s="33"/>
      <c r="C27" s="3"/>
      <c r="D27" s="3"/>
      <c r="E27" s="3"/>
      <c r="F27" s="3"/>
      <c r="G27" s="3"/>
      <c r="H27" s="3" t="s">
        <v>35</v>
      </c>
      <c r="I27" s="3"/>
      <c r="J27" s="34">
        <f>+J23+J25</f>
        <v>0</v>
      </c>
      <c r="K27" s="35"/>
      <c r="L27" s="9"/>
      <c r="M27" s="9"/>
      <c r="N27" s="9"/>
      <c r="O27" s="9"/>
      <c r="P27" s="9"/>
      <c r="Q27" s="9"/>
      <c r="R27" s="9"/>
      <c r="S27" s="9"/>
      <c r="T27" s="9"/>
      <c r="U27" s="9"/>
    </row>
    <row r="28" spans="1:21" ht="23.25" x14ac:dyDescent="0.7">
      <c r="A28" s="3"/>
      <c r="B28" s="2"/>
      <c r="C28" s="3"/>
      <c r="D28" s="3"/>
      <c r="E28" s="3"/>
      <c r="F28" s="3"/>
      <c r="G28" s="37" t="str">
        <f>IF(J27-E2&gt;1,"Total Summer salary cannot exceed maximum in cell E2","")</f>
        <v/>
      </c>
      <c r="H28" s="37"/>
      <c r="I28" s="3"/>
      <c r="J28" s="34"/>
      <c r="K28" s="38"/>
      <c r="L28" s="9"/>
      <c r="M28" s="9"/>
      <c r="N28" s="9"/>
      <c r="O28" s="9"/>
      <c r="P28" s="9"/>
      <c r="Q28" s="9"/>
      <c r="R28" s="9"/>
      <c r="S28" s="9"/>
      <c r="T28" s="9"/>
      <c r="U28" s="9"/>
    </row>
    <row r="29" spans="1:21" ht="23.25" x14ac:dyDescent="0.7">
      <c r="A29" s="3"/>
      <c r="B29" s="2"/>
      <c r="C29" s="3"/>
      <c r="D29" s="3"/>
      <c r="E29" s="3"/>
      <c r="F29" s="3"/>
      <c r="G29" s="37"/>
      <c r="H29" s="37"/>
      <c r="I29" s="3"/>
      <c r="J29" s="34"/>
      <c r="K29" s="38"/>
      <c r="L29" s="9"/>
      <c r="M29" s="9"/>
      <c r="N29" s="9"/>
      <c r="O29" s="9"/>
      <c r="P29" s="9"/>
      <c r="Q29" s="9"/>
      <c r="R29" s="9"/>
      <c r="S29" s="9"/>
      <c r="T29" s="9"/>
      <c r="U29" s="9"/>
    </row>
    <row r="30" spans="1:21" ht="23.25" x14ac:dyDescent="0.7">
      <c r="A30" s="3"/>
      <c r="B30" s="3"/>
      <c r="C30" s="3"/>
      <c r="D30" s="3"/>
      <c r="E30" s="3"/>
      <c r="F30" s="3"/>
      <c r="G30" s="3"/>
      <c r="H30" s="3"/>
      <c r="I30" s="3"/>
      <c r="J30" s="3"/>
      <c r="K30" s="9"/>
      <c r="L30" s="9"/>
      <c r="M30" s="9"/>
      <c r="N30" s="9"/>
      <c r="O30" s="9"/>
      <c r="P30" s="9"/>
      <c r="Q30" s="9"/>
      <c r="R30" s="9"/>
      <c r="S30" s="9"/>
      <c r="T30" s="9"/>
      <c r="U30" s="9"/>
    </row>
    <row r="31" spans="1:21" ht="23.25" x14ac:dyDescent="0.7">
      <c r="A31" s="3" t="s">
        <v>36</v>
      </c>
      <c r="B31" s="3"/>
      <c r="C31" s="3"/>
      <c r="D31" s="3"/>
      <c r="E31" s="3"/>
      <c r="F31" s="3"/>
      <c r="G31" s="3"/>
      <c r="H31" s="3"/>
      <c r="I31" s="3"/>
      <c r="J31" s="3"/>
      <c r="K31" s="9"/>
      <c r="L31" s="9"/>
      <c r="M31" s="9"/>
      <c r="N31" s="9"/>
      <c r="O31" s="9"/>
      <c r="P31" s="9"/>
      <c r="Q31" s="9"/>
      <c r="R31" s="9"/>
      <c r="S31" s="9"/>
      <c r="T31" s="9"/>
      <c r="U31" s="9"/>
    </row>
    <row r="32" spans="1:21" ht="32.25" customHeight="1" x14ac:dyDescent="0.7">
      <c r="A32" s="3" t="s">
        <v>37</v>
      </c>
      <c r="B32" s="39"/>
      <c r="C32" s="39"/>
      <c r="D32" s="24" t="s">
        <v>38</v>
      </c>
      <c r="E32" s="39"/>
      <c r="F32" s="39"/>
      <c r="G32" s="3" t="s">
        <v>39</v>
      </c>
      <c r="H32" s="39"/>
      <c r="I32" s="3"/>
      <c r="J32" s="3"/>
      <c r="K32" s="9"/>
      <c r="L32" s="9"/>
      <c r="M32" s="9"/>
      <c r="N32" s="9"/>
      <c r="O32" s="9"/>
      <c r="P32" s="9"/>
      <c r="Q32" s="9"/>
      <c r="R32" s="9"/>
      <c r="S32" s="9"/>
      <c r="T32" s="9"/>
      <c r="U32" s="9"/>
    </row>
    <row r="33" spans="1:21" ht="34.5" customHeight="1" x14ac:dyDescent="0.7">
      <c r="A33" s="3" t="s">
        <v>40</v>
      </c>
      <c r="B33" s="40"/>
      <c r="C33" s="40"/>
      <c r="D33" s="24" t="s">
        <v>38</v>
      </c>
      <c r="E33" s="40"/>
      <c r="F33" s="40"/>
      <c r="G33" s="3" t="s">
        <v>39</v>
      </c>
      <c r="H33" s="40"/>
      <c r="I33" s="3"/>
      <c r="J33" s="3"/>
      <c r="K33" s="9"/>
      <c r="L33" s="9"/>
      <c r="M33" s="9"/>
      <c r="N33" s="9"/>
      <c r="O33" s="9"/>
      <c r="P33" s="9"/>
      <c r="Q33" s="9"/>
      <c r="R33" s="9"/>
      <c r="S33" s="9"/>
      <c r="T33" s="9"/>
      <c r="U33" s="9"/>
    </row>
    <row r="34" spans="1:21" ht="33" customHeight="1" x14ac:dyDescent="0.7">
      <c r="A34" s="3" t="s">
        <v>41</v>
      </c>
      <c r="B34" s="40"/>
      <c r="C34" s="40"/>
      <c r="D34" s="24" t="s">
        <v>38</v>
      </c>
      <c r="E34" s="40"/>
      <c r="F34" s="40"/>
      <c r="G34" s="3" t="s">
        <v>39</v>
      </c>
      <c r="H34" s="39"/>
      <c r="I34" s="3"/>
      <c r="J34" s="3"/>
      <c r="K34" s="9"/>
      <c r="L34" s="9"/>
      <c r="M34" s="9"/>
      <c r="N34" s="9"/>
      <c r="O34" s="9"/>
      <c r="P34" s="9"/>
      <c r="Q34" s="9"/>
      <c r="R34" s="9"/>
      <c r="S34" s="9"/>
      <c r="T34" s="9"/>
      <c r="U34" s="9"/>
    </row>
    <row r="35" spans="1:21" ht="35.25" customHeight="1" x14ac:dyDescent="0.7">
      <c r="A35" s="3" t="s">
        <v>42</v>
      </c>
      <c r="B35" s="40"/>
      <c r="C35" s="40"/>
      <c r="D35" s="24" t="s">
        <v>38</v>
      </c>
      <c r="E35" s="40"/>
      <c r="F35" s="40"/>
      <c r="G35" s="3" t="s">
        <v>39</v>
      </c>
      <c r="H35" s="40"/>
      <c r="I35" s="3"/>
      <c r="J35" s="3"/>
      <c r="K35" s="9"/>
      <c r="L35" s="9"/>
      <c r="M35" s="9"/>
      <c r="N35" s="9"/>
      <c r="O35" s="9"/>
      <c r="P35" s="9"/>
      <c r="Q35" s="9"/>
      <c r="R35" s="9"/>
      <c r="S35" s="9"/>
      <c r="T35" s="9"/>
      <c r="U35" s="9"/>
    </row>
    <row r="36" spans="1:21" ht="34.5" customHeight="1" x14ac:dyDescent="0.7">
      <c r="A36" s="39"/>
      <c r="B36" s="40"/>
      <c r="C36" s="40"/>
      <c r="D36" s="24" t="s">
        <v>38</v>
      </c>
      <c r="E36" s="40"/>
      <c r="F36" s="40"/>
      <c r="G36" s="3" t="s">
        <v>39</v>
      </c>
      <c r="H36" s="40"/>
      <c r="I36" s="3"/>
      <c r="J36" s="3"/>
      <c r="K36" s="9"/>
      <c r="L36" s="9"/>
      <c r="M36" s="9"/>
      <c r="N36" s="9"/>
      <c r="O36" s="9"/>
      <c r="P36" s="9"/>
      <c r="Q36" s="9"/>
      <c r="R36" s="9"/>
      <c r="S36" s="9"/>
      <c r="T36" s="9"/>
      <c r="U36" s="9"/>
    </row>
    <row r="37" spans="1:21" ht="34.5" customHeight="1" x14ac:dyDescent="0.7">
      <c r="A37" s="40"/>
      <c r="B37" s="40"/>
      <c r="C37" s="40"/>
      <c r="D37" s="24" t="s">
        <v>38</v>
      </c>
      <c r="E37" s="40"/>
      <c r="F37" s="40"/>
      <c r="G37" s="3" t="s">
        <v>39</v>
      </c>
      <c r="H37" s="39"/>
      <c r="I37" s="3"/>
      <c r="J37" s="3"/>
      <c r="K37" s="9"/>
      <c r="L37" s="9"/>
      <c r="M37" s="9"/>
      <c r="N37" s="9"/>
      <c r="O37" s="9"/>
      <c r="P37" s="9"/>
      <c r="Q37" s="9"/>
      <c r="R37" s="9"/>
      <c r="S37" s="9"/>
      <c r="T37" s="9"/>
      <c r="U37" s="9"/>
    </row>
    <row r="38" spans="1:21" ht="23.25" x14ac:dyDescent="0.7">
      <c r="A38" s="3" t="s">
        <v>43</v>
      </c>
      <c r="B38" s="3"/>
      <c r="C38" s="3"/>
      <c r="D38" s="3"/>
      <c r="E38" s="3"/>
      <c r="F38" s="3"/>
      <c r="G38" s="3"/>
      <c r="H38" s="3"/>
      <c r="I38" s="3"/>
      <c r="J38" s="3"/>
      <c r="K38" s="9"/>
      <c r="L38" s="9"/>
      <c r="M38" s="9"/>
      <c r="N38" s="9"/>
      <c r="O38" s="9"/>
      <c r="P38" s="9"/>
      <c r="Q38" s="9"/>
      <c r="R38" s="9"/>
      <c r="S38" s="9"/>
      <c r="T38" s="9"/>
      <c r="U38" s="9"/>
    </row>
    <row r="39" spans="1:21" ht="23.25" x14ac:dyDescent="0.7">
      <c r="A39" s="3"/>
      <c r="B39" s="3"/>
      <c r="C39" s="3"/>
      <c r="D39" s="3"/>
      <c r="E39" s="3"/>
      <c r="F39" s="3"/>
      <c r="G39" s="3"/>
      <c r="H39" s="3"/>
      <c r="I39" s="3"/>
      <c r="J39" s="3"/>
      <c r="K39" s="9"/>
      <c r="L39" s="9"/>
      <c r="M39" s="9"/>
      <c r="N39" s="9"/>
      <c r="O39" s="9"/>
      <c r="P39" s="9"/>
      <c r="Q39" s="9"/>
      <c r="R39" s="9"/>
      <c r="S39" s="9"/>
      <c r="T39" s="9"/>
      <c r="U39" s="9"/>
    </row>
    <row r="40" spans="1:21" ht="23.25" x14ac:dyDescent="0.7">
      <c r="A40" s="3"/>
      <c r="B40" s="3"/>
      <c r="C40" s="3"/>
      <c r="D40" s="3"/>
      <c r="E40" s="3" t="s">
        <v>2</v>
      </c>
      <c r="F40" s="3"/>
      <c r="G40" s="3"/>
      <c r="H40" s="3"/>
      <c r="I40" s="3"/>
      <c r="J40" s="3"/>
      <c r="K40" s="9"/>
      <c r="L40" s="9"/>
      <c r="M40" s="9"/>
      <c r="N40" s="9"/>
      <c r="O40" s="9"/>
      <c r="P40" s="9"/>
      <c r="Q40" s="9"/>
      <c r="R40" s="9"/>
      <c r="S40" s="9"/>
      <c r="T40" s="9"/>
      <c r="U40" s="9"/>
    </row>
    <row r="41" spans="1:21" ht="23.25" x14ac:dyDescent="0.7">
      <c r="A41" s="9"/>
      <c r="B41" s="9"/>
      <c r="C41" s="9"/>
      <c r="D41" s="9"/>
      <c r="E41" s="9"/>
      <c r="F41" s="9"/>
      <c r="G41" s="9"/>
      <c r="H41" s="9"/>
      <c r="I41" s="9"/>
      <c r="J41" s="9"/>
      <c r="K41" s="9"/>
      <c r="L41" s="9"/>
      <c r="M41" s="9"/>
      <c r="N41" s="9"/>
      <c r="O41" s="9"/>
      <c r="P41" s="9"/>
      <c r="Q41" s="9"/>
      <c r="R41" s="9"/>
      <c r="S41" s="9"/>
      <c r="T41" s="9"/>
      <c r="U41" s="9"/>
    </row>
    <row r="42" spans="1:21" ht="23.25" x14ac:dyDescent="0.7">
      <c r="A42" s="9"/>
      <c r="B42" s="9"/>
      <c r="C42" s="9"/>
      <c r="D42" s="9"/>
      <c r="E42" s="9"/>
      <c r="F42" s="9"/>
      <c r="G42" s="9"/>
      <c r="H42" s="9"/>
      <c r="I42" s="9"/>
      <c r="J42" s="9"/>
      <c r="K42" s="9"/>
      <c r="L42" s="9"/>
      <c r="M42" s="9"/>
      <c r="N42" s="9"/>
      <c r="O42" s="9"/>
      <c r="P42" s="9"/>
      <c r="Q42" s="9"/>
      <c r="R42" s="9"/>
      <c r="S42" s="9"/>
      <c r="T42" s="9"/>
      <c r="U42" s="9"/>
    </row>
    <row r="43" spans="1:21" ht="23.25" x14ac:dyDescent="0.7">
      <c r="A43" s="9"/>
      <c r="B43" s="9"/>
      <c r="C43" s="9"/>
      <c r="D43" s="9"/>
      <c r="E43" s="9"/>
      <c r="F43" s="9"/>
      <c r="G43" s="9"/>
      <c r="H43" s="9"/>
      <c r="I43" s="9"/>
      <c r="J43" s="9"/>
      <c r="K43" s="9"/>
      <c r="L43" s="9"/>
      <c r="M43" s="9"/>
      <c r="N43" s="9"/>
      <c r="O43" s="9"/>
      <c r="P43" s="9"/>
      <c r="Q43" s="9"/>
      <c r="R43" s="9"/>
      <c r="S43" s="9"/>
      <c r="T43" s="9"/>
      <c r="U43" s="9"/>
    </row>
    <row r="44" spans="1:21" ht="23.25" x14ac:dyDescent="0.7">
      <c r="A44" s="9"/>
      <c r="B44" s="9"/>
      <c r="C44" s="9"/>
      <c r="D44" s="9"/>
      <c r="E44" s="9"/>
      <c r="F44" s="9"/>
      <c r="G44" s="9"/>
      <c r="H44" s="9"/>
      <c r="I44" s="9"/>
      <c r="J44" s="9"/>
      <c r="K44" s="9"/>
      <c r="L44" s="9"/>
      <c r="M44" s="9"/>
      <c r="N44" s="9"/>
      <c r="O44" s="9"/>
      <c r="P44" s="9"/>
      <c r="Q44" s="9"/>
      <c r="R44" s="9"/>
      <c r="S44" s="9"/>
      <c r="T44" s="9"/>
      <c r="U44" s="9"/>
    </row>
    <row r="45" spans="1:21" ht="23.25" x14ac:dyDescent="0.7">
      <c r="A45" s="9"/>
      <c r="B45" s="9"/>
      <c r="C45" s="9"/>
      <c r="D45" s="9"/>
      <c r="E45" s="9"/>
      <c r="F45" s="9"/>
      <c r="G45" s="9"/>
      <c r="H45" s="9"/>
      <c r="I45" s="9"/>
      <c r="J45" s="9"/>
      <c r="K45" s="9"/>
      <c r="L45" s="9"/>
      <c r="M45" s="9"/>
      <c r="N45" s="9"/>
      <c r="O45" s="9"/>
      <c r="P45" s="9"/>
      <c r="Q45" s="9"/>
      <c r="R45" s="9"/>
      <c r="S45" s="9"/>
      <c r="T45" s="9"/>
      <c r="U45" s="9"/>
    </row>
    <row r="46" spans="1:21" ht="23.25" x14ac:dyDescent="0.7">
      <c r="A46" s="9"/>
      <c r="B46" s="9"/>
      <c r="C46" s="9"/>
      <c r="D46" s="9"/>
      <c r="E46" s="9"/>
      <c r="F46" s="9"/>
      <c r="G46" s="9"/>
      <c r="H46" s="9"/>
      <c r="I46" s="9"/>
      <c r="J46" s="9"/>
      <c r="K46" s="9"/>
      <c r="L46" s="9"/>
      <c r="M46" s="9"/>
      <c r="N46" s="9"/>
      <c r="O46" s="9"/>
      <c r="P46" s="9"/>
      <c r="Q46" s="9"/>
      <c r="R46" s="9"/>
      <c r="S46" s="9"/>
      <c r="T46" s="9"/>
      <c r="U46" s="9"/>
    </row>
    <row r="47" spans="1:21" ht="23.25" x14ac:dyDescent="0.7">
      <c r="A47" s="9"/>
      <c r="B47" s="9"/>
      <c r="C47" s="9"/>
      <c r="D47" s="9"/>
      <c r="E47" s="9"/>
      <c r="F47" s="9"/>
      <c r="G47" s="9"/>
      <c r="H47" s="9"/>
      <c r="I47" s="9"/>
      <c r="J47" s="9"/>
      <c r="K47" s="9"/>
      <c r="L47" s="9"/>
      <c r="M47" s="9"/>
      <c r="N47" s="9"/>
      <c r="O47" s="9"/>
      <c r="P47" s="9"/>
      <c r="Q47" s="9"/>
      <c r="R47" s="9"/>
      <c r="S47" s="9"/>
      <c r="T47" s="9"/>
      <c r="U47" s="9"/>
    </row>
    <row r="48" spans="1:21" ht="23.25" x14ac:dyDescent="0.7">
      <c r="A48" s="9"/>
      <c r="B48" s="9"/>
      <c r="C48" s="9"/>
      <c r="D48" s="9"/>
      <c r="E48" s="9"/>
      <c r="F48" s="9"/>
      <c r="G48" s="9"/>
      <c r="H48" s="9"/>
      <c r="I48" s="9"/>
      <c r="J48" s="9"/>
      <c r="K48" s="9"/>
      <c r="L48" s="9"/>
      <c r="M48" s="9"/>
      <c r="N48" s="9"/>
      <c r="O48" s="9"/>
      <c r="P48" s="9"/>
      <c r="Q48" s="9"/>
      <c r="R48" s="9"/>
      <c r="S48" s="9"/>
      <c r="T48" s="9"/>
      <c r="U48" s="9"/>
    </row>
    <row r="49" spans="1:21" ht="23.25" x14ac:dyDescent="0.7">
      <c r="A49" s="9"/>
      <c r="B49" s="9"/>
      <c r="C49" s="9"/>
      <c r="D49" s="9"/>
      <c r="E49" s="9"/>
      <c r="F49" s="9"/>
      <c r="G49" s="9"/>
      <c r="H49" s="9"/>
      <c r="I49" s="9"/>
      <c r="J49" s="9"/>
      <c r="K49" s="9"/>
      <c r="L49" s="9"/>
      <c r="M49" s="9"/>
      <c r="N49" s="9"/>
      <c r="O49" s="9"/>
      <c r="P49" s="9"/>
      <c r="Q49" s="9"/>
      <c r="R49" s="9"/>
      <c r="S49" s="9"/>
      <c r="T49" s="9"/>
      <c r="U49" s="9"/>
    </row>
    <row r="50" spans="1:21" ht="23.25" x14ac:dyDescent="0.7">
      <c r="A50" s="9"/>
      <c r="B50" s="9"/>
      <c r="C50" s="9"/>
      <c r="D50" s="9"/>
      <c r="E50" s="9"/>
      <c r="F50" s="9"/>
      <c r="G50" s="9"/>
      <c r="H50" s="9"/>
      <c r="I50" s="9"/>
      <c r="J50" s="9"/>
      <c r="K50" s="9"/>
      <c r="L50" s="9"/>
      <c r="M50" s="9"/>
      <c r="N50" s="9"/>
      <c r="O50" s="9"/>
      <c r="P50" s="9"/>
      <c r="Q50" s="9"/>
      <c r="R50" s="9"/>
      <c r="S50" s="9"/>
      <c r="T50" s="9"/>
      <c r="U50" s="9"/>
    </row>
    <row r="51" spans="1:21" ht="23.25" x14ac:dyDescent="0.7">
      <c r="A51" s="9"/>
      <c r="B51" s="9"/>
      <c r="C51" s="9"/>
      <c r="D51" s="9"/>
      <c r="E51" s="9"/>
      <c r="F51" s="9"/>
      <c r="G51" s="9"/>
      <c r="H51" s="9"/>
      <c r="I51" s="9"/>
      <c r="J51" s="9"/>
      <c r="K51" s="9"/>
      <c r="L51" s="9"/>
      <c r="M51" s="9"/>
      <c r="N51" s="9"/>
      <c r="O51" s="9"/>
      <c r="P51" s="9"/>
      <c r="Q51" s="9"/>
      <c r="R51" s="9"/>
      <c r="S51" s="9"/>
      <c r="T51" s="9"/>
      <c r="U51" s="9"/>
    </row>
    <row r="52" spans="1:21" ht="23.25" x14ac:dyDescent="0.7">
      <c r="A52" s="9"/>
      <c r="B52" s="9"/>
      <c r="C52" s="9"/>
      <c r="D52" s="9"/>
      <c r="E52" s="9"/>
      <c r="F52" s="9"/>
      <c r="G52" s="9"/>
      <c r="H52" s="9"/>
      <c r="I52" s="9"/>
      <c r="J52" s="9"/>
      <c r="K52" s="9"/>
      <c r="L52" s="9"/>
      <c r="M52" s="9"/>
      <c r="N52" s="9"/>
      <c r="O52" s="9"/>
      <c r="P52" s="9"/>
      <c r="Q52" s="9"/>
      <c r="R52" s="9"/>
      <c r="S52" s="9"/>
      <c r="T52" s="9"/>
      <c r="U52" s="9"/>
    </row>
    <row r="53" spans="1:21" ht="23.25" x14ac:dyDescent="0.7">
      <c r="A53" s="9"/>
      <c r="B53" s="9"/>
      <c r="C53" s="9"/>
      <c r="D53" s="9"/>
      <c r="E53" s="9"/>
      <c r="F53" s="9"/>
      <c r="G53" s="9"/>
      <c r="H53" s="9"/>
      <c r="I53" s="9"/>
      <c r="J53" s="9"/>
      <c r="K53" s="9"/>
      <c r="L53" s="9"/>
      <c r="M53" s="9"/>
      <c r="N53" s="9"/>
      <c r="O53" s="9"/>
      <c r="P53" s="9"/>
      <c r="Q53" s="9"/>
      <c r="R53" s="9"/>
      <c r="S53" s="9"/>
      <c r="T53" s="9"/>
      <c r="U53" s="9"/>
    </row>
    <row r="54" spans="1:21" ht="23.25" x14ac:dyDescent="0.7">
      <c r="A54" s="9"/>
      <c r="B54" s="9"/>
      <c r="C54" s="9"/>
      <c r="D54" s="9"/>
      <c r="E54" s="9"/>
      <c r="F54" s="9"/>
      <c r="G54" s="9"/>
      <c r="H54" s="9"/>
      <c r="I54" s="9"/>
      <c r="J54" s="9"/>
      <c r="K54" s="9"/>
      <c r="L54" s="9"/>
      <c r="M54" s="9"/>
      <c r="N54" s="9"/>
      <c r="O54" s="9"/>
      <c r="P54" s="9"/>
      <c r="Q54" s="9"/>
      <c r="R54" s="9"/>
      <c r="S54" s="9"/>
      <c r="T54" s="9"/>
      <c r="U54" s="9"/>
    </row>
    <row r="55" spans="1:21" ht="23.25" x14ac:dyDescent="0.7">
      <c r="A55" s="9"/>
      <c r="B55" s="9"/>
      <c r="C55" s="9"/>
      <c r="D55" s="9"/>
      <c r="E55" s="9"/>
      <c r="F55" s="9"/>
      <c r="G55" s="9"/>
      <c r="H55" s="9"/>
      <c r="I55" s="9"/>
      <c r="J55" s="9"/>
      <c r="K55" s="9"/>
      <c r="L55" s="9"/>
      <c r="M55" s="9"/>
      <c r="N55" s="9"/>
      <c r="O55" s="9"/>
      <c r="P55" s="9"/>
      <c r="Q55" s="9"/>
      <c r="R55" s="9"/>
      <c r="S55" s="9"/>
      <c r="T55" s="9"/>
      <c r="U55" s="9"/>
    </row>
    <row r="56" spans="1:21" ht="23.25" x14ac:dyDescent="0.7">
      <c r="A56" s="9"/>
      <c r="B56" s="9"/>
      <c r="C56" s="9"/>
      <c r="D56" s="9"/>
      <c r="E56" s="9"/>
      <c r="F56" s="9"/>
      <c r="G56" s="9"/>
      <c r="H56" s="9"/>
      <c r="I56" s="9"/>
      <c r="J56" s="9"/>
      <c r="K56" s="9"/>
      <c r="L56" s="9"/>
      <c r="M56" s="9"/>
      <c r="N56" s="9"/>
      <c r="O56" s="9"/>
      <c r="P56" s="9"/>
      <c r="Q56" s="9"/>
      <c r="R56" s="9"/>
      <c r="S56" s="9"/>
      <c r="T56" s="9"/>
      <c r="U56" s="9"/>
    </row>
    <row r="57" spans="1:21" ht="23.25" x14ac:dyDescent="0.7">
      <c r="A57" s="9"/>
      <c r="B57" s="9"/>
      <c r="C57" s="9"/>
      <c r="D57" s="9"/>
      <c r="E57" s="9"/>
      <c r="F57" s="9"/>
      <c r="G57" s="9"/>
      <c r="H57" s="9"/>
      <c r="I57" s="9"/>
      <c r="J57" s="9"/>
      <c r="K57" s="9"/>
      <c r="L57" s="9"/>
      <c r="M57" s="9"/>
      <c r="N57" s="9"/>
      <c r="O57" s="9"/>
      <c r="P57" s="9"/>
      <c r="Q57" s="9"/>
      <c r="R57" s="9"/>
      <c r="S57" s="9"/>
      <c r="T57" s="9"/>
      <c r="U57" s="9"/>
    </row>
    <row r="58" spans="1:21" ht="23.25" x14ac:dyDescent="0.7">
      <c r="A58" s="9"/>
      <c r="B58" s="9"/>
      <c r="C58" s="9"/>
      <c r="D58" s="9"/>
      <c r="E58" s="9"/>
      <c r="F58" s="9"/>
      <c r="G58" s="9"/>
      <c r="H58" s="9"/>
      <c r="I58" s="9"/>
      <c r="J58" s="9"/>
      <c r="K58" s="9"/>
      <c r="L58" s="9"/>
      <c r="M58" s="9"/>
      <c r="N58" s="9"/>
      <c r="O58" s="9"/>
      <c r="P58" s="9"/>
      <c r="Q58" s="9"/>
      <c r="R58" s="9"/>
      <c r="S58" s="9"/>
      <c r="T58" s="9"/>
      <c r="U58" s="9"/>
    </row>
    <row r="59" spans="1:21" ht="23.25" x14ac:dyDescent="0.7">
      <c r="A59" s="9"/>
      <c r="B59" s="9"/>
      <c r="C59" s="9"/>
      <c r="D59" s="9"/>
      <c r="E59" s="9"/>
      <c r="F59" s="9"/>
      <c r="G59" s="9"/>
      <c r="H59" s="9"/>
      <c r="I59" s="9"/>
      <c r="J59" s="9"/>
      <c r="K59" s="9"/>
      <c r="L59" s="9"/>
      <c r="M59" s="9"/>
      <c r="N59" s="9"/>
      <c r="O59" s="9"/>
      <c r="P59" s="9"/>
      <c r="Q59" s="9"/>
      <c r="R59" s="9"/>
      <c r="S59" s="9"/>
      <c r="T59" s="9"/>
      <c r="U59" s="9"/>
    </row>
    <row r="60" spans="1:21" ht="23.25" x14ac:dyDescent="0.7">
      <c r="J60" s="9"/>
    </row>
    <row r="102" spans="1:1" x14ac:dyDescent="0.45">
      <c r="A102" s="4">
        <v>9</v>
      </c>
    </row>
    <row r="103" spans="1:1" x14ac:dyDescent="0.45">
      <c r="A103" s="4">
        <v>10</v>
      </c>
    </row>
    <row r="104" spans="1:1" x14ac:dyDescent="0.45">
      <c r="A104" s="4">
        <v>11</v>
      </c>
    </row>
    <row r="105" spans="1:1" x14ac:dyDescent="0.45">
      <c r="A105" t="s">
        <v>44</v>
      </c>
    </row>
    <row r="106" spans="1:1" x14ac:dyDescent="0.45">
      <c r="A106" t="s">
        <v>45</v>
      </c>
    </row>
  </sheetData>
  <mergeCells count="1">
    <mergeCell ref="G25:I25"/>
  </mergeCells>
  <conditionalFormatting sqref="C23:I23">
    <cfRule type="expression" dxfId="30" priority="3">
      <formula>C$23-$E$6&gt;1</formula>
    </cfRule>
  </conditionalFormatting>
  <conditionalFormatting sqref="J24">
    <cfRule type="expression" dxfId="29" priority="4">
      <formula>AND(J24&lt;&gt;#REF!,#REF!="YES")</formula>
    </cfRule>
  </conditionalFormatting>
  <conditionalFormatting sqref="J25:J27">
    <cfRule type="expression" dxfId="28" priority="2">
      <formula>AND(J25&lt;&gt;#REF!,F30="YES")</formula>
    </cfRule>
  </conditionalFormatting>
  <conditionalFormatting sqref="J27">
    <cfRule type="expression" dxfId="27" priority="1">
      <formula>$J$27-$E2&gt;1</formula>
    </cfRule>
  </conditionalFormatting>
  <dataValidations count="2">
    <dataValidation type="list" allowBlank="1" showInputMessage="1" showErrorMessage="1" prompt="Please select from drop down box_x000a_" sqref="E5" xr:uid="{00000000-0002-0000-0200-000000000000}">
      <formula1>$A$105:$A$106</formula1>
    </dataValidation>
    <dataValidation type="list" allowBlank="1" showErrorMessage="1" errorTitle="Error Message" error="Please select from the list of values_x000a_" prompt="_x000a_" sqref="B4" xr:uid="{00000000-0002-0000-0200-000001000000}">
      <formula1>$A$102:$A$104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6"/>
  <sheetViews>
    <sheetView workbookViewId="0">
      <selection activeCell="G3" sqref="G3"/>
    </sheetView>
  </sheetViews>
  <sheetFormatPr defaultColWidth="9.1328125" defaultRowHeight="14.25" x14ac:dyDescent="0.45"/>
  <cols>
    <col min="1" max="1" width="55.86328125" style="4" customWidth="1"/>
    <col min="2" max="2" width="40.1328125" style="4" customWidth="1"/>
    <col min="3" max="3" width="23.59765625" style="4" customWidth="1"/>
    <col min="4" max="4" width="25.86328125" style="4" customWidth="1"/>
    <col min="5" max="9" width="23.59765625" style="4" customWidth="1"/>
    <col min="10" max="10" width="22.1328125" style="4" customWidth="1"/>
    <col min="11" max="16384" width="9.1328125" style="4"/>
  </cols>
  <sheetData>
    <row r="1" spans="1:21" ht="45" customHeight="1" thickBot="1" x14ac:dyDescent="0.9">
      <c r="A1" s="1" t="s">
        <v>47</v>
      </c>
      <c r="B1" s="2" t="s">
        <v>0</v>
      </c>
      <c r="C1"/>
      <c r="D1"/>
      <c r="E1"/>
      <c r="F1"/>
      <c r="G1" s="3" t="s">
        <v>46</v>
      </c>
      <c r="H1" s="3"/>
      <c r="I1"/>
    </row>
    <row r="2" spans="1:21" ht="44.25" customHeight="1" x14ac:dyDescent="0.7">
      <c r="A2" s="3" t="s">
        <v>1</v>
      </c>
      <c r="B2" s="5"/>
      <c r="C2" s="3" t="s">
        <v>2</v>
      </c>
      <c r="D2" s="6" t="s">
        <v>3</v>
      </c>
      <c r="E2" s="7">
        <f>IF(B4&lt;&gt;"",ROUND((B5/B4)*(12-B4),2),0)</f>
        <v>0</v>
      </c>
      <c r="F2"/>
      <c r="G2" s="8" t="s">
        <v>48</v>
      </c>
      <c r="H2" s="8"/>
      <c r="I2" s="9"/>
      <c r="J2" s="9"/>
      <c r="K2" s="9"/>
      <c r="L2" s="9"/>
      <c r="M2" s="9"/>
      <c r="N2" s="9"/>
      <c r="O2" s="9"/>
      <c r="P2" s="9"/>
      <c r="Q2" s="9"/>
      <c r="R2" s="9"/>
      <c r="S2" s="9"/>
      <c r="T2" s="9"/>
      <c r="U2" s="9"/>
    </row>
    <row r="3" spans="1:21" ht="23.25" x14ac:dyDescent="0.7">
      <c r="A3" s="3" t="s">
        <v>4</v>
      </c>
      <c r="B3" s="5"/>
      <c r="C3" s="3" t="s">
        <v>2</v>
      </c>
      <c r="D3" s="10" t="s">
        <v>5</v>
      </c>
      <c r="E3" s="11">
        <f>IF(OR(B4=10,B4=11),ROUND((B5/B4)*(12-B4),2),IF(B4=9,+ROUND((B5/B4)*2,2),0))</f>
        <v>0</v>
      </c>
      <c r="F3"/>
      <c r="G3" s="3"/>
      <c r="H3" s="3"/>
      <c r="I3" s="9"/>
      <c r="J3" s="9"/>
      <c r="K3" s="9"/>
      <c r="L3" s="9"/>
      <c r="M3" s="9"/>
      <c r="N3" s="9"/>
      <c r="O3" s="9"/>
      <c r="P3" s="9"/>
      <c r="Q3" s="9"/>
      <c r="R3" s="9"/>
      <c r="S3" s="9"/>
      <c r="T3" s="9"/>
      <c r="U3" s="9"/>
    </row>
    <row r="4" spans="1:21" ht="23.25" x14ac:dyDescent="0.7">
      <c r="A4" s="3" t="s">
        <v>6</v>
      </c>
      <c r="B4" s="12">
        <v>11</v>
      </c>
      <c r="C4" s="3" t="s">
        <v>2</v>
      </c>
      <c r="D4" s="10" t="s">
        <v>7</v>
      </c>
      <c r="E4" s="11">
        <f>IF(B4&lt;&gt;"",ROUND(+B5/B4,2),0)</f>
        <v>0</v>
      </c>
      <c r="F4"/>
      <c r="G4" s="3" t="s">
        <v>8</v>
      </c>
      <c r="H4"/>
      <c r="I4" s="13"/>
      <c r="J4" s="9"/>
      <c r="K4" s="9"/>
      <c r="L4" s="9"/>
      <c r="M4" s="9"/>
      <c r="N4" s="9"/>
      <c r="O4" s="9"/>
      <c r="P4" s="9"/>
      <c r="Q4" s="9"/>
      <c r="R4" s="9"/>
      <c r="S4" s="9"/>
      <c r="T4" s="9"/>
      <c r="U4" s="9"/>
    </row>
    <row r="5" spans="1:21" ht="42.4" x14ac:dyDescent="0.7">
      <c r="A5" s="3" t="s">
        <v>9</v>
      </c>
      <c r="B5" s="14"/>
      <c r="C5" s="15" t="s">
        <v>2</v>
      </c>
      <c r="D5" s="10" t="s">
        <v>10</v>
      </c>
      <c r="E5" s="16"/>
      <c r="F5"/>
      <c r="G5" s="3" t="s">
        <v>11</v>
      </c>
      <c r="H5"/>
      <c r="I5" s="17"/>
      <c r="J5" s="9"/>
      <c r="K5" s="9"/>
      <c r="L5" s="9"/>
      <c r="M5" s="9"/>
      <c r="N5" s="9"/>
      <c r="O5" s="9"/>
      <c r="P5" s="9"/>
      <c r="Q5" s="9"/>
      <c r="R5" s="9"/>
      <c r="S5" s="9"/>
      <c r="T5" s="9"/>
      <c r="U5" s="9"/>
    </row>
    <row r="6" spans="1:21" ht="42.75" thickBot="1" x14ac:dyDescent="0.75">
      <c r="A6" s="3" t="s">
        <v>12</v>
      </c>
      <c r="B6" s="18"/>
      <c r="C6" s="3"/>
      <c r="D6" s="19" t="s">
        <v>13</v>
      </c>
      <c r="E6" s="20">
        <f>+ROUND(E2/2,2)</f>
        <v>0</v>
      </c>
      <c r="F6"/>
      <c r="G6" s="3" t="s">
        <v>14</v>
      </c>
      <c r="H6" s="3"/>
      <c r="I6" s="17"/>
      <c r="J6" s="9"/>
      <c r="K6" s="9"/>
      <c r="L6" s="9"/>
      <c r="M6" s="9"/>
      <c r="N6" s="9"/>
      <c r="O6" s="9"/>
      <c r="P6" s="9"/>
      <c r="Q6" s="9"/>
      <c r="R6" s="9"/>
      <c r="S6" s="9"/>
      <c r="T6" s="9"/>
      <c r="U6" s="9"/>
    </row>
    <row r="7" spans="1:21" ht="23.25" x14ac:dyDescent="0.7">
      <c r="A7" s="21" t="s">
        <v>2</v>
      </c>
      <c r="B7" s="3"/>
      <c r="C7" s="9" t="s">
        <v>2</v>
      </c>
      <c r="D7" s="3"/>
      <c r="E7"/>
      <c r="G7"/>
      <c r="H7"/>
      <c r="I7" s="3"/>
      <c r="J7" s="9"/>
      <c r="K7" s="9"/>
      <c r="L7" s="9"/>
      <c r="M7" s="9"/>
      <c r="N7" s="9"/>
      <c r="O7" s="9"/>
      <c r="P7" s="9"/>
      <c r="Q7" s="9"/>
      <c r="R7" s="9"/>
      <c r="S7" s="9"/>
      <c r="T7" s="9"/>
      <c r="U7" s="9"/>
    </row>
    <row r="8" spans="1:21" ht="23.25" x14ac:dyDescent="0.7">
      <c r="A8" s="21"/>
      <c r="B8" s="3"/>
      <c r="C8" s="9"/>
      <c r="E8" s="3"/>
      <c r="F8" s="9"/>
      <c r="G8" s="3"/>
      <c r="H8" s="3"/>
      <c r="I8" s="3"/>
      <c r="J8" s="9"/>
      <c r="K8" s="9"/>
      <c r="L8" s="9"/>
      <c r="M8" s="9"/>
      <c r="N8" s="9"/>
      <c r="O8" s="9"/>
      <c r="P8" s="9"/>
      <c r="Q8" s="9"/>
      <c r="R8" s="9"/>
      <c r="S8" s="9"/>
      <c r="T8" s="9"/>
      <c r="U8" s="9"/>
    </row>
    <row r="9" spans="1:21" ht="23.25" x14ac:dyDescent="0.7">
      <c r="A9" s="3"/>
      <c r="B9" s="3"/>
      <c r="C9" s="9"/>
      <c r="D9" s="3"/>
      <c r="E9" s="3"/>
      <c r="F9" s="9"/>
      <c r="G9" s="2"/>
      <c r="H9" s="3"/>
      <c r="I9" s="3"/>
      <c r="J9" s="9"/>
      <c r="K9" s="9"/>
      <c r="L9" s="9"/>
      <c r="M9" s="9"/>
      <c r="N9" s="9"/>
      <c r="O9" s="9"/>
      <c r="P9" s="9"/>
      <c r="Q9" s="9"/>
      <c r="R9" s="9"/>
      <c r="S9" s="9"/>
      <c r="T9" s="9"/>
      <c r="U9" s="9"/>
    </row>
    <row r="10" spans="1:21" ht="23.25" x14ac:dyDescent="0.7">
      <c r="A10" s="3" t="s">
        <v>15</v>
      </c>
      <c r="B10"/>
      <c r="C10" s="9"/>
      <c r="D10" s="9"/>
      <c r="E10" s="9"/>
      <c r="F10" s="9"/>
      <c r="G10" s="3"/>
      <c r="H10" s="3"/>
      <c r="I10" s="3"/>
      <c r="J10" s="9"/>
      <c r="K10" s="9"/>
      <c r="L10" s="9"/>
      <c r="M10" s="9"/>
      <c r="N10" s="9"/>
      <c r="O10" s="9"/>
      <c r="P10" s="9"/>
      <c r="Q10" s="9"/>
      <c r="R10" s="9"/>
      <c r="S10" s="9"/>
      <c r="T10" s="9"/>
      <c r="U10" s="9"/>
    </row>
    <row r="11" spans="1:21" ht="23.25" x14ac:dyDescent="0.7">
      <c r="A11" s="3" t="s">
        <v>16</v>
      </c>
      <c r="B11" s="3" t="s">
        <v>2</v>
      </c>
      <c r="C11" s="22" t="s">
        <v>2</v>
      </c>
      <c r="D11" s="22" t="s">
        <v>2</v>
      </c>
      <c r="E11" s="22" t="s">
        <v>2</v>
      </c>
      <c r="F11" s="22" t="s">
        <v>2</v>
      </c>
      <c r="G11" s="23" t="s">
        <v>2</v>
      </c>
      <c r="H11" s="23" t="s">
        <v>2</v>
      </c>
      <c r="I11" s="23" t="s">
        <v>2</v>
      </c>
      <c r="J11" s="9" t="s">
        <v>2</v>
      </c>
      <c r="K11" s="9"/>
      <c r="L11" s="9"/>
      <c r="M11" s="9"/>
      <c r="N11" s="9"/>
      <c r="O11" s="9"/>
      <c r="P11" s="9"/>
      <c r="Q11" s="9"/>
      <c r="R11" s="9"/>
      <c r="S11" s="9"/>
      <c r="T11" s="9"/>
      <c r="U11" s="9"/>
    </row>
    <row r="12" spans="1:21" ht="23.25" x14ac:dyDescent="0.7">
      <c r="A12" s="3" t="s">
        <v>17</v>
      </c>
      <c r="B12" s="24" t="s">
        <v>18</v>
      </c>
      <c r="C12" s="25">
        <v>43590</v>
      </c>
      <c r="D12" s="25">
        <v>43604</v>
      </c>
      <c r="E12" s="25">
        <v>43618</v>
      </c>
      <c r="F12" s="25">
        <v>43632</v>
      </c>
      <c r="G12" s="25">
        <v>43646</v>
      </c>
      <c r="H12" s="25">
        <v>43660</v>
      </c>
      <c r="I12" s="25">
        <v>43674</v>
      </c>
      <c r="J12" s="9"/>
      <c r="K12" s="9"/>
      <c r="L12" s="9"/>
      <c r="M12" s="9"/>
      <c r="N12" s="9"/>
      <c r="O12" s="9"/>
      <c r="P12" s="9"/>
      <c r="Q12" s="9"/>
      <c r="R12" s="9"/>
      <c r="S12" s="9"/>
      <c r="T12" s="9"/>
      <c r="U12" s="9"/>
    </row>
    <row r="13" spans="1:21" ht="23.25" x14ac:dyDescent="0.7">
      <c r="A13" s="3" t="s">
        <v>19</v>
      </c>
      <c r="B13" s="24" t="s">
        <v>20</v>
      </c>
      <c r="C13" s="25">
        <v>43603</v>
      </c>
      <c r="D13" s="25">
        <v>43617</v>
      </c>
      <c r="E13" s="25">
        <v>43631</v>
      </c>
      <c r="F13" s="25">
        <v>43645</v>
      </c>
      <c r="G13" s="25">
        <v>43659</v>
      </c>
      <c r="H13" s="25">
        <v>43673</v>
      </c>
      <c r="I13" s="25">
        <v>43687</v>
      </c>
      <c r="J13" s="9"/>
      <c r="K13" s="9"/>
      <c r="L13" s="9"/>
      <c r="M13" s="9"/>
      <c r="N13" s="9"/>
      <c r="O13" s="9"/>
      <c r="P13" s="9"/>
      <c r="Q13" s="9"/>
      <c r="R13" s="9"/>
      <c r="S13" s="9"/>
      <c r="T13" s="9"/>
      <c r="U13" s="9"/>
    </row>
    <row r="14" spans="1:21" ht="23.25" x14ac:dyDescent="0.7">
      <c r="A14" s="3"/>
      <c r="B14" s="24" t="s">
        <v>21</v>
      </c>
      <c r="C14" s="26" t="s">
        <v>22</v>
      </c>
      <c r="D14" s="27" t="s">
        <v>23</v>
      </c>
      <c r="E14" s="28" t="s">
        <v>24</v>
      </c>
      <c r="F14" s="28" t="s">
        <v>25</v>
      </c>
      <c r="G14" s="28" t="s">
        <v>26</v>
      </c>
      <c r="H14" s="27" t="s">
        <v>27</v>
      </c>
      <c r="I14" s="28" t="s">
        <v>28</v>
      </c>
      <c r="J14" s="9"/>
      <c r="K14" s="9"/>
      <c r="L14" s="9"/>
      <c r="M14" s="9"/>
      <c r="N14" s="9"/>
      <c r="O14" s="9"/>
      <c r="P14" s="9"/>
      <c r="Q14" s="9"/>
      <c r="R14" s="9"/>
      <c r="S14" s="9"/>
      <c r="T14" s="9"/>
      <c r="U14" s="9"/>
    </row>
    <row r="15" spans="1:21" ht="23.25" x14ac:dyDescent="0.7">
      <c r="A15" s="24" t="s">
        <v>29</v>
      </c>
      <c r="B15" s="3" t="s">
        <v>2</v>
      </c>
      <c r="C15" s="29"/>
      <c r="D15" s="29"/>
      <c r="E15" s="29"/>
      <c r="F15" s="29">
        <v>0</v>
      </c>
      <c r="G15" s="29">
        <v>0</v>
      </c>
      <c r="H15" s="29">
        <v>0</v>
      </c>
      <c r="I15" s="29">
        <v>0</v>
      </c>
      <c r="J15" s="9"/>
      <c r="K15" s="9"/>
      <c r="L15" s="9"/>
      <c r="M15" s="9"/>
      <c r="N15" s="9"/>
      <c r="O15" s="9"/>
      <c r="P15" s="9"/>
      <c r="Q15" s="9"/>
      <c r="R15" s="9"/>
      <c r="S15" s="9"/>
      <c r="T15" s="9"/>
      <c r="U15" s="9"/>
    </row>
    <row r="16" spans="1:21" ht="23.25" x14ac:dyDescent="0.7">
      <c r="A16" s="24" t="s">
        <v>30</v>
      </c>
      <c r="B16" s="30" t="s">
        <v>31</v>
      </c>
      <c r="C16" s="31">
        <f t="shared" ref="C16:I16" si="0">ROUND(+C15*$E$6,2)</f>
        <v>0</v>
      </c>
      <c r="D16" s="31">
        <f t="shared" si="0"/>
        <v>0</v>
      </c>
      <c r="E16" s="31">
        <f t="shared" si="0"/>
        <v>0</v>
      </c>
      <c r="F16" s="31">
        <f t="shared" si="0"/>
        <v>0</v>
      </c>
      <c r="G16" s="31">
        <f t="shared" si="0"/>
        <v>0</v>
      </c>
      <c r="H16" s="31">
        <f t="shared" si="0"/>
        <v>0</v>
      </c>
      <c r="I16" s="31">
        <f t="shared" si="0"/>
        <v>0</v>
      </c>
      <c r="J16" s="31">
        <f>SUM(C16:I16)</f>
        <v>0</v>
      </c>
      <c r="K16" s="9"/>
      <c r="L16" s="9"/>
      <c r="M16" s="9"/>
      <c r="N16" s="9"/>
      <c r="O16" s="9"/>
      <c r="P16" s="9"/>
      <c r="Q16" s="9"/>
      <c r="R16" s="9"/>
      <c r="S16" s="9"/>
      <c r="T16" s="9"/>
      <c r="U16" s="9"/>
    </row>
    <row r="17" spans="1:21" ht="23.25" x14ac:dyDescent="0.7">
      <c r="A17" s="24" t="s">
        <v>29</v>
      </c>
      <c r="B17" s="9" t="s">
        <v>2</v>
      </c>
      <c r="C17" s="29">
        <v>0</v>
      </c>
      <c r="D17" s="29">
        <v>0</v>
      </c>
      <c r="E17" s="29">
        <v>0</v>
      </c>
      <c r="F17" s="29">
        <v>0</v>
      </c>
      <c r="G17" s="29">
        <v>0</v>
      </c>
      <c r="H17" s="29">
        <v>0</v>
      </c>
      <c r="I17" s="29">
        <v>0</v>
      </c>
      <c r="J17" s="9"/>
      <c r="K17" s="9"/>
      <c r="L17" s="9"/>
      <c r="M17" s="9"/>
      <c r="N17" s="9"/>
      <c r="O17" s="9"/>
      <c r="P17" s="9"/>
      <c r="Q17" s="9"/>
      <c r="R17" s="9"/>
      <c r="S17" s="9"/>
      <c r="T17" s="9"/>
      <c r="U17" s="9"/>
    </row>
    <row r="18" spans="1:21" ht="23.25" x14ac:dyDescent="0.7">
      <c r="A18" s="24" t="s">
        <v>30</v>
      </c>
      <c r="B18" s="30" t="s">
        <v>31</v>
      </c>
      <c r="C18" s="31">
        <f>ROUND(+C17*$E$6,2)</f>
        <v>0</v>
      </c>
      <c r="D18" s="31">
        <f>ROUND(+D17*$E$6,2)</f>
        <v>0</v>
      </c>
      <c r="E18" s="31">
        <f>ROUND(+E17*$E$6,2)</f>
        <v>0</v>
      </c>
      <c r="F18" s="31">
        <f>ROUND(+F17*$E$6,2)</f>
        <v>0</v>
      </c>
      <c r="G18" s="31">
        <f>ROUND(+G17*$E$6,2)</f>
        <v>0</v>
      </c>
      <c r="H18" s="31">
        <f>ROUND(H17*$E$6,2)</f>
        <v>0</v>
      </c>
      <c r="I18" s="31">
        <f>ROUND(+I17*$E$6,2)</f>
        <v>0</v>
      </c>
      <c r="J18" s="31">
        <f>SUM(C18:I18)</f>
        <v>0</v>
      </c>
      <c r="K18" s="9"/>
      <c r="L18" s="9"/>
      <c r="M18" s="9"/>
      <c r="N18" s="9"/>
      <c r="O18" s="9"/>
      <c r="P18" s="9"/>
      <c r="Q18" s="9"/>
      <c r="R18" s="9"/>
      <c r="S18" s="9"/>
      <c r="T18" s="9"/>
      <c r="U18" s="9"/>
    </row>
    <row r="19" spans="1:21" ht="23.25" x14ac:dyDescent="0.7">
      <c r="A19" s="24" t="s">
        <v>29</v>
      </c>
      <c r="C19" s="29">
        <v>0</v>
      </c>
      <c r="D19" s="29">
        <v>0</v>
      </c>
      <c r="E19" s="29">
        <v>0</v>
      </c>
      <c r="F19" s="29">
        <v>0</v>
      </c>
      <c r="G19" s="29">
        <v>0</v>
      </c>
      <c r="H19" s="29">
        <v>0</v>
      </c>
      <c r="I19" s="29">
        <v>0</v>
      </c>
      <c r="J19" s="32"/>
      <c r="K19" s="9"/>
      <c r="L19" s="9"/>
      <c r="M19" s="9"/>
      <c r="N19" s="9"/>
      <c r="O19" s="9"/>
      <c r="P19" s="9"/>
      <c r="Q19" s="9"/>
      <c r="R19" s="9"/>
      <c r="S19" s="9"/>
      <c r="T19" s="9"/>
      <c r="U19" s="9"/>
    </row>
    <row r="20" spans="1:21" ht="23.25" x14ac:dyDescent="0.7">
      <c r="A20" s="24" t="s">
        <v>30</v>
      </c>
      <c r="B20" s="30" t="s">
        <v>31</v>
      </c>
      <c r="C20" s="31">
        <f t="shared" ref="C20:I20" si="1">ROUND(+C19*$E$6,2)</f>
        <v>0</v>
      </c>
      <c r="D20" s="31">
        <f t="shared" si="1"/>
        <v>0</v>
      </c>
      <c r="E20" s="31">
        <f t="shared" si="1"/>
        <v>0</v>
      </c>
      <c r="F20" s="31">
        <f t="shared" si="1"/>
        <v>0</v>
      </c>
      <c r="G20" s="31">
        <f t="shared" si="1"/>
        <v>0</v>
      </c>
      <c r="H20" s="31">
        <f t="shared" si="1"/>
        <v>0</v>
      </c>
      <c r="I20" s="31">
        <f t="shared" si="1"/>
        <v>0</v>
      </c>
      <c r="J20" s="31">
        <f>SUM(C20:I20)</f>
        <v>0</v>
      </c>
      <c r="K20" s="9"/>
      <c r="L20" s="9"/>
      <c r="M20" s="9"/>
      <c r="N20" s="9"/>
      <c r="O20" s="9"/>
      <c r="P20" s="9"/>
      <c r="Q20" s="9"/>
      <c r="R20" s="9"/>
      <c r="S20" s="9"/>
      <c r="T20" s="9"/>
      <c r="U20" s="9"/>
    </row>
    <row r="21" spans="1:21" ht="23.25" x14ac:dyDescent="0.7">
      <c r="A21" s="24" t="s">
        <v>29</v>
      </c>
      <c r="B21" s="9"/>
      <c r="C21" s="29">
        <v>0</v>
      </c>
      <c r="D21" s="29">
        <v>0</v>
      </c>
      <c r="E21" s="29">
        <v>0</v>
      </c>
      <c r="F21" s="29">
        <v>0</v>
      </c>
      <c r="G21" s="29">
        <v>0</v>
      </c>
      <c r="H21" s="29">
        <v>0</v>
      </c>
      <c r="I21" s="29">
        <v>0</v>
      </c>
      <c r="J21" s="32"/>
      <c r="K21" s="9"/>
      <c r="L21" s="9"/>
      <c r="M21" s="9"/>
      <c r="N21" s="9"/>
      <c r="O21" s="9"/>
      <c r="P21" s="9"/>
      <c r="Q21" s="9"/>
      <c r="R21" s="9"/>
      <c r="S21" s="9"/>
      <c r="T21" s="9"/>
      <c r="U21" s="9"/>
    </row>
    <row r="22" spans="1:21" ht="23.25" x14ac:dyDescent="0.7">
      <c r="A22" s="24" t="s">
        <v>30</v>
      </c>
      <c r="B22" s="30" t="s">
        <v>31</v>
      </c>
      <c r="C22" s="31">
        <f t="shared" ref="C22:H22" si="2">ROUND(+C21*$E$6,2)</f>
        <v>0</v>
      </c>
      <c r="D22" s="31">
        <f t="shared" si="2"/>
        <v>0</v>
      </c>
      <c r="E22" s="31">
        <f t="shared" si="2"/>
        <v>0</v>
      </c>
      <c r="F22" s="31">
        <f t="shared" si="2"/>
        <v>0</v>
      </c>
      <c r="G22" s="31">
        <f t="shared" si="2"/>
        <v>0</v>
      </c>
      <c r="H22" s="31">
        <f t="shared" si="2"/>
        <v>0</v>
      </c>
      <c r="I22" s="31">
        <f>ROUND(I21*$E$6,2)</f>
        <v>0</v>
      </c>
      <c r="J22" s="31">
        <f>SUM(C22:I22)</f>
        <v>0</v>
      </c>
      <c r="K22" s="3"/>
      <c r="L22" s="9"/>
      <c r="M22" s="9"/>
      <c r="N22" s="9"/>
      <c r="O22" s="9"/>
      <c r="P22" s="9"/>
      <c r="Q22" s="9"/>
      <c r="R22" s="9"/>
      <c r="S22" s="9"/>
      <c r="T22" s="9"/>
      <c r="U22" s="9"/>
    </row>
    <row r="23" spans="1:21" ht="23.25" x14ac:dyDescent="0.7">
      <c r="A23" s="3"/>
      <c r="B23" s="3" t="s">
        <v>32</v>
      </c>
      <c r="C23" s="31">
        <f>+C16+C18+C20+C22</f>
        <v>0</v>
      </c>
      <c r="D23" s="31">
        <f t="shared" ref="D23:I23" si="3">+D16+D18+D20+D22</f>
        <v>0</v>
      </c>
      <c r="E23" s="31">
        <f t="shared" si="3"/>
        <v>0</v>
      </c>
      <c r="F23" s="31">
        <f t="shared" si="3"/>
        <v>0</v>
      </c>
      <c r="G23" s="31">
        <f t="shared" si="3"/>
        <v>0</v>
      </c>
      <c r="H23" s="31">
        <f t="shared" si="3"/>
        <v>0</v>
      </c>
      <c r="I23" s="31">
        <f t="shared" si="3"/>
        <v>0</v>
      </c>
      <c r="J23" s="31">
        <f>SUM(C23:I23)</f>
        <v>0</v>
      </c>
      <c r="K23"/>
      <c r="L23" s="9"/>
      <c r="M23" s="9"/>
      <c r="N23" s="9"/>
      <c r="O23" s="9"/>
      <c r="P23" s="9"/>
      <c r="Q23" s="9"/>
      <c r="R23" s="9"/>
      <c r="S23" s="9"/>
      <c r="T23" s="9"/>
      <c r="U23" s="9"/>
    </row>
    <row r="24" spans="1:21" ht="23.25" x14ac:dyDescent="0.7">
      <c r="A24" s="3"/>
      <c r="B24" s="33" t="s">
        <v>33</v>
      </c>
      <c r="C24" s="3"/>
      <c r="D24" s="3"/>
      <c r="E24" s="3"/>
      <c r="F24" s="3"/>
      <c r="G24" s="3"/>
      <c r="H24" s="3"/>
      <c r="I24" s="3"/>
      <c r="J24" s="34"/>
      <c r="K24" s="35"/>
      <c r="L24" s="9"/>
      <c r="M24" s="9"/>
      <c r="N24" s="9"/>
      <c r="O24" s="9"/>
      <c r="P24" s="9"/>
      <c r="Q24" s="9"/>
      <c r="R24" s="9"/>
      <c r="S24" s="9"/>
      <c r="T24" s="9"/>
      <c r="U24" s="9"/>
    </row>
    <row r="25" spans="1:21" ht="44.25" customHeight="1" x14ac:dyDescent="0.7">
      <c r="A25" s="3"/>
      <c r="B25" s="33"/>
      <c r="C25" s="3"/>
      <c r="D25" s="3"/>
      <c r="E25" s="3"/>
      <c r="F25" s="3"/>
      <c r="G25" s="171" t="s">
        <v>34</v>
      </c>
      <c r="H25" s="171"/>
      <c r="I25" s="171"/>
      <c r="J25" s="36">
        <v>0</v>
      </c>
      <c r="K25" s="35"/>
      <c r="L25" s="9"/>
      <c r="M25" s="9"/>
      <c r="N25" s="9"/>
      <c r="O25" s="9"/>
      <c r="P25" s="9"/>
      <c r="Q25" s="9"/>
      <c r="R25" s="9"/>
      <c r="S25" s="9"/>
      <c r="T25" s="9"/>
      <c r="U25" s="9"/>
    </row>
    <row r="26" spans="1:21" ht="23.25" x14ac:dyDescent="0.7">
      <c r="A26" s="3"/>
      <c r="B26" s="33"/>
      <c r="C26" s="3"/>
      <c r="D26" s="3"/>
      <c r="E26" s="3"/>
      <c r="F26" s="3"/>
      <c r="G26" s="3"/>
      <c r="H26" s="3"/>
      <c r="I26" s="3"/>
      <c r="J26" s="34"/>
      <c r="K26" s="35"/>
      <c r="L26" s="9"/>
      <c r="M26" s="9"/>
      <c r="N26" s="9"/>
      <c r="O26" s="9"/>
      <c r="P26" s="9"/>
      <c r="Q26" s="9"/>
      <c r="R26" s="9"/>
      <c r="S26" s="9"/>
      <c r="T26" s="9"/>
      <c r="U26" s="9"/>
    </row>
    <row r="27" spans="1:21" ht="23.25" x14ac:dyDescent="0.7">
      <c r="A27" s="3"/>
      <c r="B27" s="33"/>
      <c r="C27" s="3"/>
      <c r="D27" s="3"/>
      <c r="E27" s="3"/>
      <c r="F27" s="3"/>
      <c r="G27" s="3"/>
      <c r="H27" s="3" t="s">
        <v>35</v>
      </c>
      <c r="I27" s="3"/>
      <c r="J27" s="34">
        <f>+J23+J25</f>
        <v>0</v>
      </c>
      <c r="K27" s="35"/>
      <c r="L27" s="9"/>
      <c r="M27" s="9"/>
      <c r="N27" s="9"/>
      <c r="O27" s="9"/>
      <c r="P27" s="9"/>
      <c r="Q27" s="9"/>
      <c r="R27" s="9"/>
      <c r="S27" s="9"/>
      <c r="T27" s="9"/>
      <c r="U27" s="9"/>
    </row>
    <row r="28" spans="1:21" ht="23.25" x14ac:dyDescent="0.7">
      <c r="A28" s="3"/>
      <c r="B28" s="2"/>
      <c r="C28" s="3"/>
      <c r="D28" s="3"/>
      <c r="E28" s="3"/>
      <c r="F28" s="3"/>
      <c r="G28" s="37" t="str">
        <f>IF(J27-E2&gt;1,"Total Summer salary cannot exceed maximum in cell E2","")</f>
        <v/>
      </c>
      <c r="H28" s="37"/>
      <c r="I28" s="3"/>
      <c r="J28" s="34"/>
      <c r="K28" s="38"/>
      <c r="L28" s="9"/>
      <c r="M28" s="9"/>
      <c r="N28" s="9"/>
      <c r="O28" s="9"/>
      <c r="P28" s="9"/>
      <c r="Q28" s="9"/>
      <c r="R28" s="9"/>
      <c r="S28" s="9"/>
      <c r="T28" s="9"/>
      <c r="U28" s="9"/>
    </row>
    <row r="29" spans="1:21" ht="23.25" x14ac:dyDescent="0.7">
      <c r="A29" s="3"/>
      <c r="B29" s="2"/>
      <c r="C29" s="3"/>
      <c r="D29" s="3"/>
      <c r="E29" s="3"/>
      <c r="F29" s="3"/>
      <c r="G29" s="37"/>
      <c r="H29" s="37"/>
      <c r="I29" s="3"/>
      <c r="J29" s="34"/>
      <c r="K29" s="38"/>
      <c r="L29" s="9"/>
      <c r="M29" s="9"/>
      <c r="N29" s="9"/>
      <c r="O29" s="9"/>
      <c r="P29" s="9"/>
      <c r="Q29" s="9"/>
      <c r="R29" s="9"/>
      <c r="S29" s="9"/>
      <c r="T29" s="9"/>
      <c r="U29" s="9"/>
    </row>
    <row r="30" spans="1:21" ht="23.25" x14ac:dyDescent="0.7">
      <c r="A30" s="3"/>
      <c r="B30" s="3"/>
      <c r="C30" s="3"/>
      <c r="D30" s="3"/>
      <c r="E30" s="3"/>
      <c r="F30" s="3"/>
      <c r="G30" s="3"/>
      <c r="H30" s="3"/>
      <c r="I30" s="3"/>
      <c r="J30" s="3"/>
      <c r="K30" s="9"/>
      <c r="L30" s="9"/>
      <c r="M30" s="9"/>
      <c r="N30" s="9"/>
      <c r="O30" s="9"/>
      <c r="P30" s="9"/>
      <c r="Q30" s="9"/>
      <c r="R30" s="9"/>
      <c r="S30" s="9"/>
      <c r="T30" s="9"/>
      <c r="U30" s="9"/>
    </row>
    <row r="31" spans="1:21" ht="23.25" x14ac:dyDescent="0.7">
      <c r="A31" s="3" t="s">
        <v>36</v>
      </c>
      <c r="B31" s="3"/>
      <c r="C31" s="3"/>
      <c r="D31" s="3"/>
      <c r="E31" s="3"/>
      <c r="F31" s="3"/>
      <c r="G31" s="3"/>
      <c r="H31" s="3"/>
      <c r="I31" s="3"/>
      <c r="J31" s="3"/>
      <c r="K31" s="9"/>
      <c r="L31" s="9"/>
      <c r="M31" s="9"/>
      <c r="N31" s="9"/>
      <c r="O31" s="9"/>
      <c r="P31" s="9"/>
      <c r="Q31" s="9"/>
      <c r="R31" s="9"/>
      <c r="S31" s="9"/>
      <c r="T31" s="9"/>
      <c r="U31" s="9"/>
    </row>
    <row r="32" spans="1:21" ht="32.25" customHeight="1" x14ac:dyDescent="0.7">
      <c r="A32" s="3" t="s">
        <v>37</v>
      </c>
      <c r="B32" s="39"/>
      <c r="C32" s="39"/>
      <c r="D32" s="24" t="s">
        <v>38</v>
      </c>
      <c r="E32" s="39"/>
      <c r="F32" s="39"/>
      <c r="G32" s="3" t="s">
        <v>39</v>
      </c>
      <c r="H32" s="39"/>
      <c r="I32" s="3"/>
      <c r="J32" s="3"/>
      <c r="K32" s="9"/>
      <c r="L32" s="9"/>
      <c r="M32" s="9"/>
      <c r="N32" s="9"/>
      <c r="O32" s="9"/>
      <c r="P32" s="9"/>
      <c r="Q32" s="9"/>
      <c r="R32" s="9"/>
      <c r="S32" s="9"/>
      <c r="T32" s="9"/>
      <c r="U32" s="9"/>
    </row>
    <row r="33" spans="1:21" ht="34.5" customHeight="1" x14ac:dyDescent="0.7">
      <c r="A33" s="3" t="s">
        <v>40</v>
      </c>
      <c r="B33" s="40"/>
      <c r="C33" s="40"/>
      <c r="D33" s="24" t="s">
        <v>38</v>
      </c>
      <c r="E33" s="40"/>
      <c r="F33" s="40"/>
      <c r="G33" s="3" t="s">
        <v>39</v>
      </c>
      <c r="H33" s="40"/>
      <c r="I33" s="3"/>
      <c r="J33" s="3"/>
      <c r="K33" s="9"/>
      <c r="L33" s="9"/>
      <c r="M33" s="9"/>
      <c r="N33" s="9"/>
      <c r="O33" s="9"/>
      <c r="P33" s="9"/>
      <c r="Q33" s="9"/>
      <c r="R33" s="9"/>
      <c r="S33" s="9"/>
      <c r="T33" s="9"/>
      <c r="U33" s="9"/>
    </row>
    <row r="34" spans="1:21" ht="33" customHeight="1" x14ac:dyDescent="0.7">
      <c r="A34" s="3" t="s">
        <v>41</v>
      </c>
      <c r="B34" s="40"/>
      <c r="C34" s="40"/>
      <c r="D34" s="24" t="s">
        <v>38</v>
      </c>
      <c r="E34" s="40"/>
      <c r="F34" s="40"/>
      <c r="G34" s="3" t="s">
        <v>39</v>
      </c>
      <c r="H34" s="39"/>
      <c r="I34" s="3"/>
      <c r="J34" s="3"/>
      <c r="K34" s="9"/>
      <c r="L34" s="9"/>
      <c r="M34" s="9"/>
      <c r="N34" s="9"/>
      <c r="O34" s="9"/>
      <c r="P34" s="9"/>
      <c r="Q34" s="9"/>
      <c r="R34" s="9"/>
      <c r="S34" s="9"/>
      <c r="T34" s="9"/>
      <c r="U34" s="9"/>
    </row>
    <row r="35" spans="1:21" ht="35.25" customHeight="1" x14ac:dyDescent="0.7">
      <c r="A35" s="3" t="s">
        <v>42</v>
      </c>
      <c r="B35" s="40"/>
      <c r="C35" s="40"/>
      <c r="D35" s="24" t="s">
        <v>38</v>
      </c>
      <c r="E35" s="40"/>
      <c r="F35" s="40"/>
      <c r="G35" s="3" t="s">
        <v>39</v>
      </c>
      <c r="H35" s="40"/>
      <c r="I35" s="3"/>
      <c r="J35" s="3"/>
      <c r="K35" s="9"/>
      <c r="L35" s="9"/>
      <c r="M35" s="9"/>
      <c r="N35" s="9"/>
      <c r="O35" s="9"/>
      <c r="P35" s="9"/>
      <c r="Q35" s="9"/>
      <c r="R35" s="9"/>
      <c r="S35" s="9"/>
      <c r="T35" s="9"/>
      <c r="U35" s="9"/>
    </row>
    <row r="36" spans="1:21" ht="34.5" customHeight="1" x14ac:dyDescent="0.7">
      <c r="A36" s="39"/>
      <c r="B36" s="40"/>
      <c r="C36" s="40"/>
      <c r="D36" s="24" t="s">
        <v>38</v>
      </c>
      <c r="E36" s="40"/>
      <c r="F36" s="40"/>
      <c r="G36" s="3" t="s">
        <v>39</v>
      </c>
      <c r="H36" s="40"/>
      <c r="I36" s="3"/>
      <c r="J36" s="3"/>
      <c r="K36" s="9"/>
      <c r="L36" s="9"/>
      <c r="M36" s="9"/>
      <c r="N36" s="9"/>
      <c r="O36" s="9"/>
      <c r="P36" s="9"/>
      <c r="Q36" s="9"/>
      <c r="R36" s="9"/>
      <c r="S36" s="9"/>
      <c r="T36" s="9"/>
      <c r="U36" s="9"/>
    </row>
    <row r="37" spans="1:21" ht="34.5" customHeight="1" x14ac:dyDescent="0.7">
      <c r="A37" s="40"/>
      <c r="B37" s="40"/>
      <c r="C37" s="40"/>
      <c r="D37" s="24" t="s">
        <v>38</v>
      </c>
      <c r="E37" s="40"/>
      <c r="F37" s="40"/>
      <c r="G37" s="3" t="s">
        <v>39</v>
      </c>
      <c r="H37" s="39"/>
      <c r="I37" s="3"/>
      <c r="J37" s="3"/>
      <c r="K37" s="9"/>
      <c r="L37" s="9"/>
      <c r="M37" s="9"/>
      <c r="N37" s="9"/>
      <c r="O37" s="9"/>
      <c r="P37" s="9"/>
      <c r="Q37" s="9"/>
      <c r="R37" s="9"/>
      <c r="S37" s="9"/>
      <c r="T37" s="9"/>
      <c r="U37" s="9"/>
    </row>
    <row r="38" spans="1:21" ht="23.25" x14ac:dyDescent="0.7">
      <c r="A38" s="3" t="s">
        <v>43</v>
      </c>
      <c r="B38" s="3"/>
      <c r="C38" s="3"/>
      <c r="D38" s="3"/>
      <c r="E38" s="3"/>
      <c r="F38" s="3"/>
      <c r="G38" s="3"/>
      <c r="H38" s="3"/>
      <c r="I38" s="3"/>
      <c r="J38" s="3"/>
      <c r="K38" s="9"/>
      <c r="L38" s="9"/>
      <c r="M38" s="9"/>
      <c r="N38" s="9"/>
      <c r="O38" s="9"/>
      <c r="P38" s="9"/>
      <c r="Q38" s="9"/>
      <c r="R38" s="9"/>
      <c r="S38" s="9"/>
      <c r="T38" s="9"/>
      <c r="U38" s="9"/>
    </row>
    <row r="39" spans="1:21" ht="23.25" x14ac:dyDescent="0.7">
      <c r="A39" s="3"/>
      <c r="B39" s="3"/>
      <c r="C39" s="3"/>
      <c r="D39" s="3"/>
      <c r="E39" s="3"/>
      <c r="F39" s="3"/>
      <c r="G39" s="3"/>
      <c r="H39" s="3"/>
      <c r="I39" s="3"/>
      <c r="J39" s="3"/>
      <c r="K39" s="9"/>
      <c r="L39" s="9"/>
      <c r="M39" s="9"/>
      <c r="N39" s="9"/>
      <c r="O39" s="9"/>
      <c r="P39" s="9"/>
      <c r="Q39" s="9"/>
      <c r="R39" s="9"/>
      <c r="S39" s="9"/>
      <c r="T39" s="9"/>
      <c r="U39" s="9"/>
    </row>
    <row r="40" spans="1:21" ht="23.25" x14ac:dyDescent="0.7">
      <c r="A40" s="3"/>
      <c r="B40" s="3"/>
      <c r="C40" s="3"/>
      <c r="D40" s="3"/>
      <c r="E40" s="3" t="s">
        <v>2</v>
      </c>
      <c r="F40" s="3"/>
      <c r="G40" s="3"/>
      <c r="H40" s="3"/>
      <c r="I40" s="3"/>
      <c r="J40" s="3"/>
      <c r="K40" s="9"/>
      <c r="L40" s="9"/>
      <c r="M40" s="9"/>
      <c r="N40" s="9"/>
      <c r="O40" s="9"/>
      <c r="P40" s="9"/>
      <c r="Q40" s="9"/>
      <c r="R40" s="9"/>
      <c r="S40" s="9"/>
      <c r="T40" s="9"/>
      <c r="U40" s="9"/>
    </row>
    <row r="41" spans="1:21" ht="23.25" x14ac:dyDescent="0.7">
      <c r="A41" s="9"/>
      <c r="B41" s="9"/>
      <c r="C41" s="9"/>
      <c r="D41" s="9"/>
      <c r="E41" s="9"/>
      <c r="F41" s="9"/>
      <c r="G41" s="9"/>
      <c r="H41" s="9"/>
      <c r="I41" s="9"/>
      <c r="J41" s="9"/>
      <c r="K41" s="9"/>
      <c r="L41" s="9"/>
      <c r="M41" s="9"/>
      <c r="N41" s="9"/>
      <c r="O41" s="9"/>
      <c r="P41" s="9"/>
      <c r="Q41" s="9"/>
      <c r="R41" s="9"/>
      <c r="S41" s="9"/>
      <c r="T41" s="9"/>
      <c r="U41" s="9"/>
    </row>
    <row r="42" spans="1:21" ht="23.25" x14ac:dyDescent="0.7">
      <c r="A42" s="9"/>
      <c r="B42" s="9"/>
      <c r="C42" s="9"/>
      <c r="D42" s="9"/>
      <c r="E42" s="9"/>
      <c r="F42" s="9"/>
      <c r="G42" s="9"/>
      <c r="H42" s="9"/>
      <c r="I42" s="9"/>
      <c r="J42" s="9"/>
      <c r="K42" s="9"/>
      <c r="L42" s="9"/>
      <c r="M42" s="9"/>
      <c r="N42" s="9"/>
      <c r="O42" s="9"/>
      <c r="P42" s="9"/>
      <c r="Q42" s="9"/>
      <c r="R42" s="9"/>
      <c r="S42" s="9"/>
      <c r="T42" s="9"/>
      <c r="U42" s="9"/>
    </row>
    <row r="43" spans="1:21" ht="23.25" x14ac:dyDescent="0.7">
      <c r="A43" s="9"/>
      <c r="B43" s="9"/>
      <c r="C43" s="9"/>
      <c r="D43" s="9"/>
      <c r="E43" s="9"/>
      <c r="F43" s="9"/>
      <c r="G43" s="9"/>
      <c r="H43" s="9"/>
      <c r="I43" s="9"/>
      <c r="J43" s="9"/>
      <c r="K43" s="9"/>
      <c r="L43" s="9"/>
      <c r="M43" s="9"/>
      <c r="N43" s="9"/>
      <c r="O43" s="9"/>
      <c r="P43" s="9"/>
      <c r="Q43" s="9"/>
      <c r="R43" s="9"/>
      <c r="S43" s="9"/>
      <c r="T43" s="9"/>
      <c r="U43" s="9"/>
    </row>
    <row r="44" spans="1:21" ht="23.25" x14ac:dyDescent="0.7">
      <c r="A44" s="9"/>
      <c r="B44" s="9"/>
      <c r="C44" s="9"/>
      <c r="D44" s="9"/>
      <c r="E44" s="9"/>
      <c r="F44" s="9"/>
      <c r="G44" s="9"/>
      <c r="H44" s="9"/>
      <c r="I44" s="9"/>
      <c r="J44" s="9"/>
      <c r="K44" s="9"/>
      <c r="L44" s="9"/>
      <c r="M44" s="9"/>
      <c r="N44" s="9"/>
      <c r="O44" s="9"/>
      <c r="P44" s="9"/>
      <c r="Q44" s="9"/>
      <c r="R44" s="9"/>
      <c r="S44" s="9"/>
      <c r="T44" s="9"/>
      <c r="U44" s="9"/>
    </row>
    <row r="45" spans="1:21" ht="23.25" x14ac:dyDescent="0.7">
      <c r="A45" s="9"/>
      <c r="B45" s="9"/>
      <c r="C45" s="9"/>
      <c r="D45" s="9"/>
      <c r="E45" s="9"/>
      <c r="F45" s="9"/>
      <c r="G45" s="9"/>
      <c r="H45" s="9"/>
      <c r="I45" s="9"/>
      <c r="J45" s="9"/>
      <c r="K45" s="9"/>
      <c r="L45" s="9"/>
      <c r="M45" s="9"/>
      <c r="N45" s="9"/>
      <c r="O45" s="9"/>
      <c r="P45" s="9"/>
      <c r="Q45" s="9"/>
      <c r="R45" s="9"/>
      <c r="S45" s="9"/>
      <c r="T45" s="9"/>
      <c r="U45" s="9"/>
    </row>
    <row r="46" spans="1:21" ht="23.25" x14ac:dyDescent="0.7">
      <c r="A46" s="9"/>
      <c r="B46" s="9"/>
      <c r="C46" s="9"/>
      <c r="D46" s="9"/>
      <c r="E46" s="9"/>
      <c r="F46" s="9"/>
      <c r="G46" s="9"/>
      <c r="H46" s="9"/>
      <c r="I46" s="9"/>
      <c r="J46" s="9"/>
      <c r="K46" s="9"/>
      <c r="L46" s="9"/>
      <c r="M46" s="9"/>
      <c r="N46" s="9"/>
      <c r="O46" s="9"/>
      <c r="P46" s="9"/>
      <c r="Q46" s="9"/>
      <c r="R46" s="9"/>
      <c r="S46" s="9"/>
      <c r="T46" s="9"/>
      <c r="U46" s="9"/>
    </row>
    <row r="47" spans="1:21" ht="23.25" x14ac:dyDescent="0.7">
      <c r="A47" s="9"/>
      <c r="B47" s="9"/>
      <c r="C47" s="9"/>
      <c r="D47" s="9"/>
      <c r="E47" s="9"/>
      <c r="F47" s="9"/>
      <c r="G47" s="9"/>
      <c r="H47" s="9"/>
      <c r="I47" s="9"/>
      <c r="J47" s="9"/>
      <c r="K47" s="9"/>
      <c r="L47" s="9"/>
      <c r="M47" s="9"/>
      <c r="N47" s="9"/>
      <c r="O47" s="9"/>
      <c r="P47" s="9"/>
      <c r="Q47" s="9"/>
      <c r="R47" s="9"/>
      <c r="S47" s="9"/>
      <c r="T47" s="9"/>
      <c r="U47" s="9"/>
    </row>
    <row r="48" spans="1:21" ht="23.25" x14ac:dyDescent="0.7">
      <c r="A48" s="9"/>
      <c r="B48" s="9"/>
      <c r="C48" s="9"/>
      <c r="D48" s="9"/>
      <c r="E48" s="9"/>
      <c r="F48" s="9"/>
      <c r="G48" s="9"/>
      <c r="H48" s="9"/>
      <c r="I48" s="9"/>
      <c r="J48" s="9"/>
      <c r="K48" s="9"/>
      <c r="L48" s="9"/>
      <c r="M48" s="9"/>
      <c r="N48" s="9"/>
      <c r="O48" s="9"/>
      <c r="P48" s="9"/>
      <c r="Q48" s="9"/>
      <c r="R48" s="9"/>
      <c r="S48" s="9"/>
      <c r="T48" s="9"/>
      <c r="U48" s="9"/>
    </row>
    <row r="49" spans="1:21" ht="23.25" x14ac:dyDescent="0.7">
      <c r="A49" s="9"/>
      <c r="B49" s="9"/>
      <c r="C49" s="9"/>
      <c r="D49" s="9"/>
      <c r="E49" s="9"/>
      <c r="F49" s="9"/>
      <c r="G49" s="9"/>
      <c r="H49" s="9"/>
      <c r="I49" s="9"/>
      <c r="J49" s="9"/>
      <c r="K49" s="9"/>
      <c r="L49" s="9"/>
      <c r="M49" s="9"/>
      <c r="N49" s="9"/>
      <c r="O49" s="9"/>
      <c r="P49" s="9"/>
      <c r="Q49" s="9"/>
      <c r="R49" s="9"/>
      <c r="S49" s="9"/>
      <c r="T49" s="9"/>
      <c r="U49" s="9"/>
    </row>
    <row r="50" spans="1:21" ht="23.25" x14ac:dyDescent="0.7">
      <c r="A50" s="9"/>
      <c r="B50" s="9"/>
      <c r="C50" s="9"/>
      <c r="D50" s="9"/>
      <c r="E50" s="9"/>
      <c r="F50" s="9"/>
      <c r="G50" s="9"/>
      <c r="H50" s="9"/>
      <c r="I50" s="9"/>
      <c r="J50" s="9"/>
      <c r="K50" s="9"/>
      <c r="L50" s="9"/>
      <c r="M50" s="9"/>
      <c r="N50" s="9"/>
      <c r="O50" s="9"/>
      <c r="P50" s="9"/>
      <c r="Q50" s="9"/>
      <c r="R50" s="9"/>
      <c r="S50" s="9"/>
      <c r="T50" s="9"/>
      <c r="U50" s="9"/>
    </row>
    <row r="51" spans="1:21" ht="23.25" x14ac:dyDescent="0.7">
      <c r="A51" s="9"/>
      <c r="B51" s="9"/>
      <c r="C51" s="9"/>
      <c r="D51" s="9"/>
      <c r="E51" s="9"/>
      <c r="F51" s="9"/>
      <c r="G51" s="9"/>
      <c r="H51" s="9"/>
      <c r="I51" s="9"/>
      <c r="J51" s="9"/>
      <c r="K51" s="9"/>
      <c r="L51" s="9"/>
      <c r="M51" s="9"/>
      <c r="N51" s="9"/>
      <c r="O51" s="9"/>
      <c r="P51" s="9"/>
      <c r="Q51" s="9"/>
      <c r="R51" s="9"/>
      <c r="S51" s="9"/>
      <c r="T51" s="9"/>
      <c r="U51" s="9"/>
    </row>
    <row r="52" spans="1:21" ht="23.25" x14ac:dyDescent="0.7">
      <c r="A52" s="9"/>
      <c r="B52" s="9"/>
      <c r="C52" s="9"/>
      <c r="D52" s="9"/>
      <c r="E52" s="9"/>
      <c r="F52" s="9"/>
      <c r="G52" s="9"/>
      <c r="H52" s="9"/>
      <c r="I52" s="9"/>
      <c r="J52" s="9"/>
      <c r="K52" s="9"/>
      <c r="L52" s="9"/>
      <c r="M52" s="9"/>
      <c r="N52" s="9"/>
      <c r="O52" s="9"/>
      <c r="P52" s="9"/>
      <c r="Q52" s="9"/>
      <c r="R52" s="9"/>
      <c r="S52" s="9"/>
      <c r="T52" s="9"/>
      <c r="U52" s="9"/>
    </row>
    <row r="53" spans="1:21" ht="23.25" x14ac:dyDescent="0.7">
      <c r="A53" s="9"/>
      <c r="B53" s="9"/>
      <c r="C53" s="9"/>
      <c r="D53" s="9"/>
      <c r="E53" s="9"/>
      <c r="F53" s="9"/>
      <c r="G53" s="9"/>
      <c r="H53" s="9"/>
      <c r="I53" s="9"/>
      <c r="J53" s="9"/>
      <c r="K53" s="9"/>
      <c r="L53" s="9"/>
      <c r="M53" s="9"/>
      <c r="N53" s="9"/>
      <c r="O53" s="9"/>
      <c r="P53" s="9"/>
      <c r="Q53" s="9"/>
      <c r="R53" s="9"/>
      <c r="S53" s="9"/>
      <c r="T53" s="9"/>
      <c r="U53" s="9"/>
    </row>
    <row r="54" spans="1:21" ht="23.25" x14ac:dyDescent="0.7">
      <c r="A54" s="9"/>
      <c r="B54" s="9"/>
      <c r="C54" s="9"/>
      <c r="D54" s="9"/>
      <c r="E54" s="9"/>
      <c r="F54" s="9"/>
      <c r="G54" s="9"/>
      <c r="H54" s="9"/>
      <c r="I54" s="9"/>
      <c r="J54" s="9"/>
      <c r="K54" s="9"/>
      <c r="L54" s="9"/>
      <c r="M54" s="9"/>
      <c r="N54" s="9"/>
      <c r="O54" s="9"/>
      <c r="P54" s="9"/>
      <c r="Q54" s="9"/>
      <c r="R54" s="9"/>
      <c r="S54" s="9"/>
      <c r="T54" s="9"/>
      <c r="U54" s="9"/>
    </row>
    <row r="55" spans="1:21" ht="23.25" x14ac:dyDescent="0.7">
      <c r="A55" s="9"/>
      <c r="B55" s="9"/>
      <c r="C55" s="9"/>
      <c r="D55" s="9"/>
      <c r="E55" s="9"/>
      <c r="F55" s="9"/>
      <c r="G55" s="9"/>
      <c r="H55" s="9"/>
      <c r="I55" s="9"/>
      <c r="J55" s="9"/>
      <c r="K55" s="9"/>
      <c r="L55" s="9"/>
      <c r="M55" s="9"/>
      <c r="N55" s="9"/>
      <c r="O55" s="9"/>
      <c r="P55" s="9"/>
      <c r="Q55" s="9"/>
      <c r="R55" s="9"/>
      <c r="S55" s="9"/>
      <c r="T55" s="9"/>
      <c r="U55" s="9"/>
    </row>
    <row r="56" spans="1:21" ht="23.25" x14ac:dyDescent="0.7">
      <c r="A56" s="9"/>
      <c r="B56" s="9"/>
      <c r="C56" s="9"/>
      <c r="D56" s="9"/>
      <c r="E56" s="9"/>
      <c r="F56" s="9"/>
      <c r="G56" s="9"/>
      <c r="H56" s="9"/>
      <c r="I56" s="9"/>
      <c r="J56" s="9"/>
      <c r="K56" s="9"/>
      <c r="L56" s="9"/>
      <c r="M56" s="9"/>
      <c r="N56" s="9"/>
      <c r="O56" s="9"/>
      <c r="P56" s="9"/>
      <c r="Q56" s="9"/>
      <c r="R56" s="9"/>
      <c r="S56" s="9"/>
      <c r="T56" s="9"/>
      <c r="U56" s="9"/>
    </row>
    <row r="57" spans="1:21" ht="23.25" x14ac:dyDescent="0.7">
      <c r="A57" s="9"/>
      <c r="B57" s="9"/>
      <c r="C57" s="9"/>
      <c r="D57" s="9"/>
      <c r="E57" s="9"/>
      <c r="F57" s="9"/>
      <c r="G57" s="9"/>
      <c r="H57" s="9"/>
      <c r="I57" s="9"/>
      <c r="J57" s="9"/>
      <c r="K57" s="9"/>
      <c r="L57" s="9"/>
      <c r="M57" s="9"/>
      <c r="N57" s="9"/>
      <c r="O57" s="9"/>
      <c r="P57" s="9"/>
      <c r="Q57" s="9"/>
      <c r="R57" s="9"/>
      <c r="S57" s="9"/>
      <c r="T57" s="9"/>
      <c r="U57" s="9"/>
    </row>
    <row r="58" spans="1:21" ht="23.25" x14ac:dyDescent="0.7">
      <c r="A58" s="9"/>
      <c r="B58" s="9"/>
      <c r="C58" s="9"/>
      <c r="D58" s="9"/>
      <c r="E58" s="9"/>
      <c r="F58" s="9"/>
      <c r="G58" s="9"/>
      <c r="H58" s="9"/>
      <c r="I58" s="9"/>
      <c r="J58" s="9"/>
      <c r="K58" s="9"/>
      <c r="L58" s="9"/>
      <c r="M58" s="9"/>
      <c r="N58" s="9"/>
      <c r="O58" s="9"/>
      <c r="P58" s="9"/>
      <c r="Q58" s="9"/>
      <c r="R58" s="9"/>
      <c r="S58" s="9"/>
      <c r="T58" s="9"/>
      <c r="U58" s="9"/>
    </row>
    <row r="59" spans="1:21" ht="23.25" x14ac:dyDescent="0.7">
      <c r="A59" s="9"/>
      <c r="B59" s="9"/>
      <c r="C59" s="9"/>
      <c r="D59" s="9"/>
      <c r="E59" s="9"/>
      <c r="F59" s="9"/>
      <c r="G59" s="9"/>
      <c r="H59" s="9"/>
      <c r="I59" s="9"/>
      <c r="J59" s="9"/>
      <c r="K59" s="9"/>
      <c r="L59" s="9"/>
      <c r="M59" s="9"/>
      <c r="N59" s="9"/>
      <c r="O59" s="9"/>
      <c r="P59" s="9"/>
      <c r="Q59" s="9"/>
      <c r="R59" s="9"/>
      <c r="S59" s="9"/>
      <c r="T59" s="9"/>
      <c r="U59" s="9"/>
    </row>
    <row r="60" spans="1:21" ht="23.25" x14ac:dyDescent="0.7">
      <c r="J60" s="9"/>
    </row>
    <row r="102" spans="1:1" x14ac:dyDescent="0.45">
      <c r="A102" s="4">
        <v>9</v>
      </c>
    </row>
    <row r="103" spans="1:1" x14ac:dyDescent="0.45">
      <c r="A103" s="4">
        <v>10</v>
      </c>
    </row>
    <row r="104" spans="1:1" x14ac:dyDescent="0.45">
      <c r="A104" s="4">
        <v>11</v>
      </c>
    </row>
    <row r="105" spans="1:1" x14ac:dyDescent="0.45">
      <c r="A105" t="s">
        <v>44</v>
      </c>
    </row>
    <row r="106" spans="1:1" x14ac:dyDescent="0.45">
      <c r="A106" t="s">
        <v>45</v>
      </c>
    </row>
  </sheetData>
  <mergeCells count="1">
    <mergeCell ref="G25:I25"/>
  </mergeCells>
  <conditionalFormatting sqref="C23:I23">
    <cfRule type="expression" dxfId="26" priority="3">
      <formula>C$23-$E$6&gt;1</formula>
    </cfRule>
  </conditionalFormatting>
  <conditionalFormatting sqref="J24">
    <cfRule type="expression" dxfId="25" priority="4">
      <formula>AND(J24&lt;&gt;#REF!,#REF!="YES")</formula>
    </cfRule>
  </conditionalFormatting>
  <conditionalFormatting sqref="J25:J27">
    <cfRule type="expression" dxfId="24" priority="2">
      <formula>AND(J25&lt;&gt;#REF!,F30="YES")</formula>
    </cfRule>
  </conditionalFormatting>
  <conditionalFormatting sqref="J27">
    <cfRule type="expression" dxfId="23" priority="1">
      <formula>$J$27-$E2&gt;1</formula>
    </cfRule>
  </conditionalFormatting>
  <dataValidations count="2">
    <dataValidation type="list" allowBlank="1" showInputMessage="1" showErrorMessage="1" prompt="Please select from drop down box_x000a_" sqref="E5" xr:uid="{00000000-0002-0000-0300-000000000000}">
      <formula1>$A$105:$A$106</formula1>
    </dataValidation>
    <dataValidation type="list" allowBlank="1" showErrorMessage="1" errorTitle="Error Message" error="Please select from the list of values_x000a_" prompt="_x000a_" sqref="B4" xr:uid="{00000000-0002-0000-0300-000001000000}">
      <formula1>$A$102:$A$104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3"/>
  <sheetViews>
    <sheetView zoomScale="60" zoomScaleNormal="60" workbookViewId="0">
      <selection activeCell="B6" sqref="B6"/>
    </sheetView>
  </sheetViews>
  <sheetFormatPr defaultColWidth="9.1328125" defaultRowHeight="14.25" x14ac:dyDescent="0.45"/>
  <cols>
    <col min="1" max="1" width="57.73046875" style="4" customWidth="1"/>
    <col min="2" max="2" width="40.1328125" style="4" customWidth="1"/>
    <col min="3" max="3" width="21.46484375" style="4" customWidth="1"/>
    <col min="4" max="4" width="23.9296875" style="4" customWidth="1"/>
    <col min="5" max="5" width="23.59765625" style="4" customWidth="1"/>
    <col min="6" max="6" width="6.59765625" style="4" bestFit="1" customWidth="1"/>
    <col min="7" max="7" width="23.59765625" style="4" customWidth="1"/>
    <col min="8" max="8" width="9" style="4" bestFit="1" customWidth="1"/>
    <col min="9" max="9" width="23.59765625" style="4" customWidth="1"/>
    <col min="10" max="10" width="6.59765625" style="4" bestFit="1" customWidth="1"/>
    <col min="11" max="11" width="23.59765625" style="4" customWidth="1"/>
    <col min="12" max="12" width="6.59765625" style="4" bestFit="1" customWidth="1"/>
    <col min="13" max="13" width="23.59765625" style="4" customWidth="1"/>
    <col min="14" max="14" width="6.59765625" style="4" bestFit="1" customWidth="1"/>
    <col min="15" max="15" width="22.1328125" style="4" customWidth="1"/>
    <col min="16" max="16384" width="9.1328125" style="4"/>
  </cols>
  <sheetData>
    <row r="1" spans="1:26" ht="45" customHeight="1" thickBot="1" x14ac:dyDescent="0.9">
      <c r="A1" s="135" t="s">
        <v>65</v>
      </c>
      <c r="B1" s="49" t="s">
        <v>57</v>
      </c>
      <c r="C1" s="117"/>
      <c r="D1" s="117"/>
      <c r="E1" s="117"/>
      <c r="F1" s="117"/>
      <c r="G1" s="117"/>
      <c r="H1"/>
      <c r="I1" s="50"/>
      <c r="J1" s="50"/>
      <c r="K1" s="3"/>
      <c r="L1" s="3"/>
      <c r="M1"/>
      <c r="N1"/>
      <c r="O1"/>
      <c r="P1"/>
      <c r="R1" s="160"/>
      <c r="S1" s="160"/>
      <c r="T1" s="160"/>
      <c r="U1" s="160"/>
      <c r="V1" s="160"/>
      <c r="W1" s="160"/>
      <c r="X1" s="160"/>
      <c r="Y1" s="160"/>
    </row>
    <row r="2" spans="1:26" ht="44.25" customHeight="1" thickBot="1" x14ac:dyDescent="0.8">
      <c r="A2" s="104" t="s">
        <v>1</v>
      </c>
      <c r="B2" s="54"/>
      <c r="C2" s="104" t="s">
        <v>2</v>
      </c>
      <c r="D2" s="106" t="s">
        <v>3</v>
      </c>
      <c r="E2" s="76">
        <f>IF(B4&lt;&gt;"",ROUND((B5/B4)*(12-B4),2),0)</f>
        <v>0</v>
      </c>
      <c r="F2" s="76"/>
      <c r="G2" s="146"/>
      <c r="I2" s="170" t="s">
        <v>73</v>
      </c>
      <c r="J2" s="170"/>
      <c r="K2" s="170"/>
      <c r="L2" s="170"/>
      <c r="M2" s="170"/>
      <c r="N2" s="170"/>
      <c r="O2" s="3"/>
      <c r="P2" s="3"/>
      <c r="Q2" s="9"/>
      <c r="R2" s="161"/>
      <c r="S2" s="161"/>
      <c r="T2" s="161"/>
      <c r="U2" s="161"/>
      <c r="V2" s="161"/>
      <c r="W2" s="161"/>
      <c r="X2" s="161"/>
      <c r="Y2" s="161"/>
      <c r="Z2" s="9"/>
    </row>
    <row r="3" spans="1:26" ht="23.65" thickBot="1" x14ac:dyDescent="0.75">
      <c r="A3" s="104" t="s">
        <v>4</v>
      </c>
      <c r="B3" s="54"/>
      <c r="C3" s="104" t="s">
        <v>2</v>
      </c>
      <c r="D3" s="147" t="s">
        <v>52</v>
      </c>
      <c r="E3" s="77" t="s">
        <v>51</v>
      </c>
      <c r="F3" s="77"/>
      <c r="G3" s="148"/>
      <c r="H3" s="47"/>
      <c r="I3" s="69" t="s">
        <v>58</v>
      </c>
      <c r="J3" s="69"/>
      <c r="K3" s="3"/>
      <c r="L3" s="3"/>
      <c r="M3" s="9"/>
      <c r="N3" s="9"/>
      <c r="O3" s="9"/>
      <c r="P3" s="9"/>
      <c r="Q3" s="9"/>
      <c r="R3" s="9"/>
      <c r="S3" s="9"/>
      <c r="T3" s="9"/>
      <c r="U3" s="9"/>
      <c r="V3" s="9"/>
      <c r="W3" s="9"/>
      <c r="X3" s="9"/>
      <c r="Y3" s="9"/>
      <c r="Z3" s="9"/>
    </row>
    <row r="4" spans="1:26" ht="31.5" customHeight="1" thickBot="1" x14ac:dyDescent="0.75">
      <c r="A4" s="104" t="s">
        <v>6</v>
      </c>
      <c r="B4" s="52">
        <v>10</v>
      </c>
      <c r="C4" s="104" t="s">
        <v>2</v>
      </c>
      <c r="D4" s="172" t="s">
        <v>53</v>
      </c>
      <c r="E4" s="173"/>
      <c r="F4" s="176" t="s">
        <v>51</v>
      </c>
      <c r="G4" s="177"/>
      <c r="H4" s="48"/>
      <c r="I4" s="3" t="s">
        <v>8</v>
      </c>
      <c r="J4" s="3"/>
      <c r="K4"/>
      <c r="L4"/>
      <c r="M4" s="180"/>
      <c r="N4" s="181"/>
      <c r="O4" s="182"/>
      <c r="P4" s="9"/>
      <c r="Q4" s="9"/>
      <c r="R4" s="9"/>
      <c r="S4" s="9"/>
      <c r="T4" s="9"/>
      <c r="U4" s="9"/>
      <c r="V4" s="9"/>
      <c r="W4" s="9"/>
      <c r="X4" s="9"/>
      <c r="Y4" s="9"/>
      <c r="Z4" s="9"/>
    </row>
    <row r="5" spans="1:26" ht="41.25" customHeight="1" thickBot="1" x14ac:dyDescent="0.75">
      <c r="A5" s="104" t="s">
        <v>9</v>
      </c>
      <c r="B5" s="79"/>
      <c r="C5" s="139"/>
      <c r="D5" s="174"/>
      <c r="E5" s="175"/>
      <c r="F5" s="178"/>
      <c r="G5" s="179"/>
      <c r="H5" s="48"/>
      <c r="I5" s="3" t="s">
        <v>11</v>
      </c>
      <c r="J5" s="3"/>
      <c r="K5"/>
      <c r="L5"/>
      <c r="M5" s="165"/>
      <c r="N5" s="166"/>
      <c r="O5" s="9"/>
      <c r="P5" s="9"/>
      <c r="Q5" s="9"/>
      <c r="R5" s="9"/>
      <c r="S5" s="9"/>
      <c r="T5" s="9"/>
      <c r="U5" s="9"/>
      <c r="V5" s="9"/>
      <c r="W5" s="9"/>
      <c r="X5" s="9"/>
      <c r="Y5" s="9"/>
      <c r="Z5" s="9"/>
    </row>
    <row r="6" spans="1:26" ht="42.75" thickBot="1" x14ac:dyDescent="0.75">
      <c r="A6" s="104" t="s">
        <v>12</v>
      </c>
      <c r="B6" s="55"/>
      <c r="C6" s="104"/>
      <c r="D6" s="110" t="s">
        <v>13</v>
      </c>
      <c r="E6" s="60">
        <f>+ROUND(E2/5,2)</f>
        <v>0</v>
      </c>
      <c r="F6" s="60"/>
      <c r="G6" s="149"/>
      <c r="I6" s="3" t="s">
        <v>14</v>
      </c>
      <c r="J6" s="3"/>
      <c r="K6" s="3"/>
      <c r="L6" s="3"/>
      <c r="M6" s="167"/>
      <c r="N6" s="168"/>
      <c r="O6" s="169"/>
      <c r="P6" s="9"/>
      <c r="Q6" s="9"/>
      <c r="R6" s="9"/>
      <c r="S6" s="9"/>
      <c r="T6" s="9"/>
      <c r="U6" s="9"/>
      <c r="V6" s="9"/>
      <c r="W6" s="9"/>
      <c r="X6" s="9"/>
      <c r="Y6" s="9"/>
      <c r="Z6" s="9"/>
    </row>
    <row r="7" spans="1:26" ht="23.25" x14ac:dyDescent="0.7">
      <c r="A7" s="105"/>
      <c r="B7" s="9"/>
      <c r="C7" s="104"/>
      <c r="D7" s="9"/>
      <c r="M7" s="9"/>
      <c r="N7" s="9"/>
      <c r="O7" s="9"/>
      <c r="P7" s="9"/>
      <c r="Q7" s="9"/>
      <c r="R7" s="9"/>
      <c r="S7" s="9"/>
      <c r="T7" s="9"/>
      <c r="U7" s="9"/>
      <c r="V7" s="9"/>
      <c r="W7" s="9"/>
      <c r="X7" s="9"/>
      <c r="Y7" s="9"/>
      <c r="Z7" s="9"/>
    </row>
    <row r="8" spans="1:26" ht="23.25" x14ac:dyDescent="0.7">
      <c r="A8" s="105"/>
      <c r="B8" s="65" t="s">
        <v>56</v>
      </c>
      <c r="C8" s="114"/>
      <c r="D8" s="41"/>
      <c r="E8" s="41"/>
      <c r="F8" s="41"/>
      <c r="G8" s="41"/>
      <c r="H8" s="41"/>
      <c r="I8" s="41"/>
      <c r="J8" s="41"/>
      <c r="K8" s="41"/>
      <c r="L8" s="41"/>
      <c r="M8" s="41"/>
      <c r="N8" s="41"/>
      <c r="P8" s="9"/>
      <c r="Q8" s="9"/>
      <c r="R8" s="9"/>
      <c r="S8" s="9"/>
      <c r="T8" s="9"/>
      <c r="U8" s="9"/>
      <c r="V8" s="9"/>
      <c r="W8" s="9"/>
      <c r="X8" s="9"/>
      <c r="Y8" s="9"/>
      <c r="Z8" s="9"/>
    </row>
    <row r="9" spans="1:26" ht="23.25" x14ac:dyDescent="0.7">
      <c r="A9" s="105"/>
      <c r="B9" s="65"/>
      <c r="C9" s="114"/>
      <c r="D9" s="41"/>
      <c r="E9" s="41"/>
      <c r="F9" s="41"/>
      <c r="G9" s="41"/>
      <c r="H9" s="41"/>
      <c r="I9" s="41"/>
      <c r="J9" s="41"/>
      <c r="K9" s="41"/>
      <c r="L9" s="41"/>
      <c r="M9" s="41"/>
      <c r="N9" s="41"/>
      <c r="P9" s="9"/>
      <c r="Q9" s="9"/>
      <c r="R9" s="9"/>
      <c r="S9" s="9"/>
      <c r="T9" s="9"/>
      <c r="U9" s="9"/>
      <c r="V9" s="9"/>
      <c r="W9" s="9"/>
      <c r="X9" s="9"/>
      <c r="Y9" s="9"/>
      <c r="Z9" s="9"/>
    </row>
    <row r="10" spans="1:26" ht="23.25" x14ac:dyDescent="0.7">
      <c r="A10" s="116" t="s">
        <v>55</v>
      </c>
      <c r="B10" s="9"/>
      <c r="C10" s="104"/>
      <c r="D10" s="9"/>
      <c r="E10" s="9"/>
      <c r="F10" s="9"/>
      <c r="G10" s="9"/>
      <c r="H10" s="9"/>
      <c r="I10" s="41"/>
      <c r="J10" s="41"/>
      <c r="K10" s="9"/>
      <c r="L10" s="9"/>
      <c r="M10" s="9"/>
      <c r="N10" s="9"/>
      <c r="O10" s="9"/>
      <c r="P10" s="9"/>
      <c r="Q10" s="9"/>
      <c r="R10" s="9"/>
      <c r="S10" s="9"/>
      <c r="T10" s="9"/>
      <c r="U10" s="9"/>
      <c r="V10" s="9"/>
      <c r="W10" s="9"/>
      <c r="X10" s="9"/>
      <c r="Y10" s="9"/>
      <c r="Z10" s="9"/>
    </row>
    <row r="11" spans="1:26" ht="23.25" x14ac:dyDescent="0.7">
      <c r="A11" s="116"/>
      <c r="C11" s="117"/>
      <c r="E11" s="9"/>
      <c r="F11" s="9"/>
      <c r="G11" s="9"/>
      <c r="H11" s="9"/>
      <c r="I11" s="9"/>
      <c r="J11" s="9"/>
      <c r="K11" s="9"/>
      <c r="L11" s="9"/>
      <c r="M11" s="9"/>
      <c r="N11" s="9"/>
      <c r="O11" s="9"/>
      <c r="P11" s="9"/>
      <c r="Q11" s="9"/>
      <c r="R11" s="9"/>
      <c r="S11" s="9"/>
      <c r="T11" s="9"/>
      <c r="U11" s="9"/>
      <c r="V11" s="9"/>
      <c r="W11" s="9"/>
      <c r="X11" s="9"/>
      <c r="Y11" s="9"/>
      <c r="Z11" s="9"/>
    </row>
    <row r="12" spans="1:26" ht="23.25" x14ac:dyDescent="0.7">
      <c r="A12" s="116" t="s">
        <v>17</v>
      </c>
      <c r="B12" s="119" t="s">
        <v>49</v>
      </c>
      <c r="C12" s="120">
        <v>45445</v>
      </c>
      <c r="D12" s="120"/>
      <c r="E12" s="120">
        <v>45452</v>
      </c>
      <c r="F12" s="23"/>
      <c r="G12" s="120">
        <v>45466</v>
      </c>
      <c r="H12" s="23"/>
      <c r="I12" s="120">
        <v>45480</v>
      </c>
      <c r="J12" s="23"/>
      <c r="K12" s="120">
        <v>45494</v>
      </c>
      <c r="L12" s="23"/>
      <c r="M12" s="120">
        <v>45508</v>
      </c>
      <c r="N12" s="120"/>
      <c r="O12" s="104"/>
      <c r="P12" s="9"/>
      <c r="Q12" s="9"/>
      <c r="R12" s="9"/>
      <c r="S12" s="9"/>
      <c r="T12" s="9"/>
      <c r="U12" s="9"/>
      <c r="V12" s="9"/>
      <c r="W12" s="9"/>
      <c r="X12" s="9"/>
      <c r="Y12" s="9"/>
      <c r="Z12" s="9"/>
    </row>
    <row r="13" spans="1:26" ht="23.25" x14ac:dyDescent="0.7">
      <c r="A13" s="116" t="s">
        <v>54</v>
      </c>
      <c r="B13" s="119" t="s">
        <v>50</v>
      </c>
      <c r="C13" s="120">
        <v>45451</v>
      </c>
      <c r="D13" s="120"/>
      <c r="E13" s="120">
        <v>45465</v>
      </c>
      <c r="F13" s="23"/>
      <c r="G13" s="120">
        <v>45479</v>
      </c>
      <c r="H13" s="23"/>
      <c r="I13" s="120">
        <v>45493</v>
      </c>
      <c r="J13" s="23"/>
      <c r="K13" s="120">
        <v>45507</v>
      </c>
      <c r="L13" s="23"/>
      <c r="M13" s="120">
        <v>45514</v>
      </c>
      <c r="N13" s="120"/>
      <c r="O13" s="104"/>
      <c r="P13" s="9"/>
      <c r="Q13" s="9"/>
      <c r="R13" s="9"/>
      <c r="S13" s="9"/>
      <c r="T13" s="9"/>
      <c r="U13" s="9"/>
      <c r="V13" s="9"/>
      <c r="W13" s="9"/>
      <c r="X13" s="9"/>
      <c r="Y13" s="9"/>
      <c r="Z13" s="9"/>
    </row>
    <row r="14" spans="1:26" ht="23.65" thickBot="1" x14ac:dyDescent="0.75">
      <c r="A14" s="104"/>
      <c r="B14" s="119" t="s">
        <v>21</v>
      </c>
      <c r="C14" s="121" t="s">
        <v>77</v>
      </c>
      <c r="D14" s="123"/>
      <c r="E14" s="124" t="s">
        <v>68</v>
      </c>
      <c r="F14" s="122"/>
      <c r="G14" s="124" t="s">
        <v>69</v>
      </c>
      <c r="H14" s="122"/>
      <c r="I14" s="123" t="s">
        <v>70</v>
      </c>
      <c r="J14" s="122"/>
      <c r="K14" s="124" t="s">
        <v>71</v>
      </c>
      <c r="L14" s="122"/>
      <c r="M14" s="124" t="s">
        <v>76</v>
      </c>
      <c r="N14" s="124"/>
      <c r="O14" s="104"/>
      <c r="P14" s="9"/>
      <c r="Q14" s="9"/>
      <c r="R14" s="9"/>
      <c r="S14" s="9"/>
      <c r="T14" s="9"/>
      <c r="U14" s="9"/>
      <c r="V14" s="9"/>
      <c r="W14" s="9"/>
      <c r="X14" s="9"/>
      <c r="Y14" s="9"/>
      <c r="Z14" s="9"/>
    </row>
    <row r="15" spans="1:26" ht="23.25" x14ac:dyDescent="0.7">
      <c r="A15" s="125" t="s">
        <v>29</v>
      </c>
      <c r="B15" s="141" t="s">
        <v>2</v>
      </c>
      <c r="C15" s="58">
        <v>0</v>
      </c>
      <c r="D15" s="132"/>
      <c r="E15" s="58">
        <v>0</v>
      </c>
      <c r="F15" s="132"/>
      <c r="G15" s="58">
        <v>0</v>
      </c>
      <c r="H15" s="132"/>
      <c r="I15" s="58">
        <v>0</v>
      </c>
      <c r="J15" s="132"/>
      <c r="K15" s="58">
        <v>0</v>
      </c>
      <c r="L15" s="132"/>
      <c r="M15" s="58">
        <v>0</v>
      </c>
      <c r="N15" s="133"/>
      <c r="O15" s="104"/>
      <c r="P15" s="9"/>
      <c r="Q15" s="9"/>
      <c r="R15" s="9"/>
      <c r="S15" s="9"/>
      <c r="T15" s="9"/>
      <c r="U15" s="9"/>
      <c r="V15" s="9"/>
      <c r="W15" s="9"/>
      <c r="X15" s="9"/>
      <c r="Y15" s="9"/>
      <c r="Z15" s="9"/>
    </row>
    <row r="16" spans="1:26" ht="25.5" customHeight="1" thickBot="1" x14ac:dyDescent="0.75">
      <c r="A16" s="126" t="s">
        <v>30</v>
      </c>
      <c r="B16" s="59" t="s">
        <v>31</v>
      </c>
      <c r="C16" s="60">
        <f>ROUND(+C15*$E$6,2)/2</f>
        <v>0</v>
      </c>
      <c r="D16" s="74" t="e">
        <f>+C16/$C$23</f>
        <v>#DIV/0!</v>
      </c>
      <c r="E16" s="60">
        <f>ROUND(+E15*$E$6,2)</f>
        <v>0</v>
      </c>
      <c r="F16" s="74" t="e">
        <f>+E16/E23</f>
        <v>#DIV/0!</v>
      </c>
      <c r="G16" s="60">
        <f t="shared" ref="G16:M16" si="0">ROUND(+G15*$E$6*1,2)</f>
        <v>0</v>
      </c>
      <c r="H16" s="74" t="e">
        <f>+G16/G23</f>
        <v>#DIV/0!</v>
      </c>
      <c r="I16" s="60">
        <f t="shared" si="0"/>
        <v>0</v>
      </c>
      <c r="J16" s="74" t="e">
        <f>+I16/I23</f>
        <v>#DIV/0!</v>
      </c>
      <c r="K16" s="60">
        <f t="shared" si="0"/>
        <v>0</v>
      </c>
      <c r="L16" s="74" t="e">
        <f>+K16/K23</f>
        <v>#DIV/0!</v>
      </c>
      <c r="M16" s="60">
        <f>ROUND(+M15*$E$6*1,2)/2</f>
        <v>0</v>
      </c>
      <c r="N16" s="75" t="e">
        <f>+M16/M23</f>
        <v>#DIV/0!</v>
      </c>
      <c r="O16" s="57">
        <f>+E16+G16+I16+K16+M16+C16</f>
        <v>0</v>
      </c>
      <c r="P16" s="9"/>
      <c r="Q16" s="9"/>
      <c r="R16" s="9"/>
      <c r="S16" s="9"/>
      <c r="T16" s="9"/>
      <c r="U16" s="9"/>
      <c r="V16" s="9"/>
      <c r="W16" s="9"/>
      <c r="X16" s="9"/>
      <c r="Y16" s="9"/>
      <c r="Z16" s="9"/>
    </row>
    <row r="17" spans="1:26" ht="23.25" x14ac:dyDescent="0.7">
      <c r="A17" s="136" t="s">
        <v>29</v>
      </c>
      <c r="B17" s="142"/>
      <c r="C17" s="70">
        <v>0</v>
      </c>
      <c r="D17" s="138"/>
      <c r="E17" s="70">
        <v>0</v>
      </c>
      <c r="F17" s="144"/>
      <c r="G17" s="70">
        <v>0</v>
      </c>
      <c r="H17" s="144"/>
      <c r="I17" s="70">
        <v>0</v>
      </c>
      <c r="J17" s="144"/>
      <c r="K17" s="70">
        <v>0</v>
      </c>
      <c r="L17" s="144"/>
      <c r="M17" s="70">
        <v>0</v>
      </c>
      <c r="N17" s="145"/>
      <c r="O17" s="57"/>
      <c r="P17" s="9"/>
      <c r="Q17" s="9"/>
      <c r="R17" s="9"/>
      <c r="S17" s="9"/>
      <c r="T17" s="9"/>
      <c r="U17" s="9"/>
      <c r="V17" s="9"/>
      <c r="W17" s="9"/>
      <c r="X17" s="9"/>
      <c r="Y17" s="9"/>
      <c r="Z17" s="9"/>
    </row>
    <row r="18" spans="1:26" ht="23.65" thickBot="1" x14ac:dyDescent="0.75">
      <c r="A18" s="126" t="s">
        <v>30</v>
      </c>
      <c r="B18" s="59" t="s">
        <v>31</v>
      </c>
      <c r="C18" s="60">
        <f>ROUND(+C17*$E$6,2)/2</f>
        <v>0</v>
      </c>
      <c r="D18" s="74" t="e">
        <f>+C18/$C$23</f>
        <v>#DIV/0!</v>
      </c>
      <c r="E18" s="60">
        <f>ROUND(+E17*$E$6,2)</f>
        <v>0</v>
      </c>
      <c r="F18" s="74" t="e">
        <f>+E18/E23</f>
        <v>#DIV/0!</v>
      </c>
      <c r="G18" s="60">
        <f t="shared" ref="G18:M18" si="1">ROUND(+G17*$E$6,2)</f>
        <v>0</v>
      </c>
      <c r="H18" s="74" t="e">
        <f>+G18/G23</f>
        <v>#DIV/0!</v>
      </c>
      <c r="I18" s="60">
        <f t="shared" si="1"/>
        <v>0</v>
      </c>
      <c r="J18" s="74" t="e">
        <f>+I18/I23</f>
        <v>#DIV/0!</v>
      </c>
      <c r="K18" s="60">
        <f t="shared" si="1"/>
        <v>0</v>
      </c>
      <c r="L18" s="74" t="e">
        <f>+K18/K23</f>
        <v>#DIV/0!</v>
      </c>
      <c r="M18" s="60">
        <f>ROUND(+M17*$E$6,2)/2</f>
        <v>0</v>
      </c>
      <c r="N18" s="75" t="e">
        <f>+M18/M23</f>
        <v>#DIV/0!</v>
      </c>
      <c r="O18" s="57">
        <f t="shared" ref="O17:O22" si="2">+E18+G18+I18+K18+M18+C18</f>
        <v>0</v>
      </c>
      <c r="P18" s="9"/>
      <c r="Q18" s="9"/>
      <c r="R18" s="9"/>
      <c r="S18" s="9"/>
      <c r="T18" s="9"/>
      <c r="U18" s="9"/>
      <c r="V18" s="9"/>
      <c r="W18" s="9"/>
      <c r="X18" s="9"/>
      <c r="Y18" s="9"/>
      <c r="Z18" s="9"/>
    </row>
    <row r="19" spans="1:26" ht="23.25" x14ac:dyDescent="0.7">
      <c r="A19" s="136" t="s">
        <v>29</v>
      </c>
      <c r="B19" s="143"/>
      <c r="C19" s="70">
        <v>0</v>
      </c>
      <c r="D19" s="138"/>
      <c r="E19" s="70">
        <v>0</v>
      </c>
      <c r="F19" s="144"/>
      <c r="G19" s="70">
        <v>0</v>
      </c>
      <c r="H19" s="144"/>
      <c r="I19" s="70">
        <v>0</v>
      </c>
      <c r="J19" s="144"/>
      <c r="K19" s="70">
        <v>0</v>
      </c>
      <c r="L19" s="144"/>
      <c r="M19" s="70">
        <v>0</v>
      </c>
      <c r="N19" s="145"/>
      <c r="O19" s="57"/>
      <c r="P19" s="9"/>
      <c r="Q19" s="9"/>
      <c r="R19" s="9"/>
      <c r="S19" s="9"/>
      <c r="T19" s="9"/>
      <c r="U19" s="9"/>
      <c r="V19" s="9"/>
      <c r="W19" s="9"/>
      <c r="X19" s="9"/>
      <c r="Y19" s="9"/>
      <c r="Z19" s="9"/>
    </row>
    <row r="20" spans="1:26" ht="23.65" thickBot="1" x14ac:dyDescent="0.75">
      <c r="A20" s="126" t="s">
        <v>30</v>
      </c>
      <c r="B20" s="59" t="s">
        <v>31</v>
      </c>
      <c r="C20" s="60">
        <f>ROUND(+C19*$E$6,2)/2</f>
        <v>0</v>
      </c>
      <c r="D20" s="74" t="e">
        <f>+C20/$C$23</f>
        <v>#DIV/0!</v>
      </c>
      <c r="E20" s="60">
        <f t="shared" ref="E20:M20" si="3">ROUND(+E19*$E$6,2)</f>
        <v>0</v>
      </c>
      <c r="F20" s="74" t="e">
        <f>+E20/E23</f>
        <v>#DIV/0!</v>
      </c>
      <c r="G20" s="60">
        <f t="shared" si="3"/>
        <v>0</v>
      </c>
      <c r="H20" s="74" t="e">
        <f>+G20/G23</f>
        <v>#DIV/0!</v>
      </c>
      <c r="I20" s="60">
        <f t="shared" si="3"/>
        <v>0</v>
      </c>
      <c r="J20" s="74" t="e">
        <f>+I20/I23</f>
        <v>#DIV/0!</v>
      </c>
      <c r="K20" s="60">
        <f t="shared" si="3"/>
        <v>0</v>
      </c>
      <c r="L20" s="74" t="e">
        <f>+K20/K23</f>
        <v>#DIV/0!</v>
      </c>
      <c r="M20" s="60">
        <f>ROUND(+M19*$E$6,2)/2</f>
        <v>0</v>
      </c>
      <c r="N20" s="75" t="e">
        <f>+M20/M23</f>
        <v>#DIV/0!</v>
      </c>
      <c r="O20" s="57">
        <f t="shared" si="2"/>
        <v>0</v>
      </c>
      <c r="P20" s="9"/>
      <c r="Q20" s="9"/>
      <c r="R20" s="9"/>
      <c r="S20" s="9"/>
      <c r="T20" s="9"/>
      <c r="U20" s="9"/>
      <c r="V20" s="9"/>
      <c r="W20" s="9"/>
      <c r="X20" s="9"/>
      <c r="Y20" s="9"/>
      <c r="Z20" s="9"/>
    </row>
    <row r="21" spans="1:26" ht="23.25" x14ac:dyDescent="0.7">
      <c r="A21" s="136" t="s">
        <v>29</v>
      </c>
      <c r="B21" s="142"/>
      <c r="C21" s="70">
        <v>0</v>
      </c>
      <c r="D21" s="138"/>
      <c r="E21" s="70">
        <v>0</v>
      </c>
      <c r="F21" s="144"/>
      <c r="G21" s="70">
        <v>0</v>
      </c>
      <c r="H21" s="144"/>
      <c r="I21" s="70">
        <v>0</v>
      </c>
      <c r="J21" s="144"/>
      <c r="K21" s="70">
        <v>0</v>
      </c>
      <c r="L21" s="144"/>
      <c r="M21" s="70">
        <v>0</v>
      </c>
      <c r="N21" s="145"/>
      <c r="O21" s="57"/>
      <c r="P21" s="9"/>
      <c r="Q21" s="9"/>
      <c r="R21" s="9"/>
      <c r="S21" s="9"/>
      <c r="T21" s="9"/>
      <c r="U21" s="9"/>
      <c r="V21" s="9"/>
      <c r="W21" s="9"/>
      <c r="X21" s="9"/>
      <c r="Y21" s="9"/>
      <c r="Z21" s="9"/>
    </row>
    <row r="22" spans="1:26" ht="23.65" thickBot="1" x14ac:dyDescent="0.75">
      <c r="A22" s="126" t="s">
        <v>30</v>
      </c>
      <c r="B22" s="59" t="s">
        <v>31</v>
      </c>
      <c r="C22" s="60">
        <f>ROUND(+C21*$E$6,2)/2</f>
        <v>0</v>
      </c>
      <c r="D22" s="74" t="e">
        <f>+C22/$C$23</f>
        <v>#DIV/0!</v>
      </c>
      <c r="E22" s="60">
        <f t="shared" ref="E22:M22" si="4">ROUND(+E21*$E$6,2)</f>
        <v>0</v>
      </c>
      <c r="F22" s="74" t="e">
        <f>+E22/E23</f>
        <v>#DIV/0!</v>
      </c>
      <c r="G22" s="60">
        <f t="shared" si="4"/>
        <v>0</v>
      </c>
      <c r="H22" s="74" t="e">
        <f>+G22/G23</f>
        <v>#DIV/0!</v>
      </c>
      <c r="I22" s="60">
        <f t="shared" si="4"/>
        <v>0</v>
      </c>
      <c r="J22" s="74" t="e">
        <f>+I22/I23</f>
        <v>#DIV/0!</v>
      </c>
      <c r="K22" s="60">
        <f t="shared" si="4"/>
        <v>0</v>
      </c>
      <c r="L22" s="74" t="e">
        <f>+K22/K23</f>
        <v>#DIV/0!</v>
      </c>
      <c r="M22" s="60">
        <f>ROUND(+M21*$E$6,2)/2</f>
        <v>0</v>
      </c>
      <c r="N22" s="75" t="e">
        <f>+M22/M23</f>
        <v>#DIV/0!</v>
      </c>
      <c r="O22" s="57">
        <f t="shared" si="2"/>
        <v>0</v>
      </c>
      <c r="P22" s="9"/>
      <c r="Q22" s="9"/>
      <c r="R22" s="9"/>
      <c r="S22" s="9"/>
      <c r="T22" s="9"/>
      <c r="U22" s="9"/>
      <c r="V22" s="9"/>
      <c r="W22" s="9"/>
      <c r="X22" s="9"/>
      <c r="Y22" s="9"/>
      <c r="Z22" s="9"/>
    </row>
    <row r="23" spans="1:26" ht="23.25" x14ac:dyDescent="0.7">
      <c r="A23" s="104"/>
      <c r="B23" s="104" t="s">
        <v>32</v>
      </c>
      <c r="C23" s="31">
        <f t="shared" ref="C23:M23" si="5">+C16+C18+C20+C22</f>
        <v>0</v>
      </c>
      <c r="D23" s="31"/>
      <c r="E23" s="31">
        <f t="shared" si="5"/>
        <v>0</v>
      </c>
      <c r="F23" s="31"/>
      <c r="G23" s="31">
        <f t="shared" si="5"/>
        <v>0</v>
      </c>
      <c r="H23" s="31"/>
      <c r="I23" s="31">
        <f t="shared" si="5"/>
        <v>0</v>
      </c>
      <c r="J23" s="31"/>
      <c r="K23" s="31">
        <f t="shared" si="5"/>
        <v>0</v>
      </c>
      <c r="L23" s="31"/>
      <c r="M23" s="31">
        <f t="shared" si="5"/>
        <v>0</v>
      </c>
      <c r="N23" s="31"/>
      <c r="O23" s="31">
        <f>+O16+O18+O20+O22</f>
        <v>0</v>
      </c>
      <c r="Q23" s="9"/>
      <c r="R23" s="9"/>
      <c r="S23" s="9"/>
      <c r="T23" s="9"/>
      <c r="U23" s="9"/>
      <c r="V23" s="9"/>
      <c r="W23" s="9"/>
      <c r="X23" s="9"/>
      <c r="Y23" s="9"/>
      <c r="Z23" s="9"/>
    </row>
    <row r="24" spans="1:26" ht="23.25" x14ac:dyDescent="0.7">
      <c r="A24" s="104"/>
      <c r="B24" s="131" t="s">
        <v>33</v>
      </c>
      <c r="C24" s="104"/>
      <c r="D24" s="104"/>
      <c r="E24" s="104"/>
      <c r="F24" s="104"/>
      <c r="G24" s="104"/>
      <c r="H24" s="104"/>
      <c r="I24" s="104"/>
      <c r="J24" s="104"/>
      <c r="K24" s="104"/>
      <c r="L24" s="104"/>
      <c r="M24" s="104"/>
      <c r="N24" s="104"/>
      <c r="O24" s="129"/>
      <c r="P24" s="38"/>
      <c r="Q24" s="9"/>
      <c r="R24" s="9"/>
      <c r="S24" s="9"/>
      <c r="T24" s="9"/>
      <c r="U24" s="9"/>
      <c r="V24" s="9"/>
      <c r="W24" s="9"/>
      <c r="X24" s="9"/>
      <c r="Y24" s="9"/>
      <c r="Z24" s="9"/>
    </row>
    <row r="25" spans="1:26" ht="23.65" thickBot="1" x14ac:dyDescent="0.75">
      <c r="A25" s="104"/>
      <c r="B25" s="131"/>
      <c r="C25" s="104"/>
      <c r="D25" s="104"/>
      <c r="E25" s="104"/>
      <c r="F25" s="104"/>
      <c r="G25" s="104"/>
      <c r="H25" s="104"/>
      <c r="I25" s="104"/>
      <c r="J25" s="104"/>
      <c r="K25" s="104"/>
      <c r="L25" s="104"/>
      <c r="M25" s="104"/>
      <c r="N25" s="104"/>
      <c r="O25" s="129"/>
      <c r="P25" s="38"/>
      <c r="Q25" s="9"/>
      <c r="R25" s="9"/>
      <c r="S25" s="9"/>
      <c r="T25" s="9"/>
      <c r="U25" s="9"/>
      <c r="V25" s="9"/>
      <c r="W25" s="9"/>
      <c r="X25" s="9"/>
      <c r="Y25" s="9"/>
      <c r="Z25" s="9"/>
    </row>
    <row r="26" spans="1:26" ht="44.25" customHeight="1" thickBot="1" x14ac:dyDescent="0.75">
      <c r="A26" s="137"/>
      <c r="B26" s="131"/>
      <c r="C26" s="104"/>
      <c r="D26" s="129"/>
      <c r="E26" s="104"/>
      <c r="F26" s="104"/>
      <c r="G26" s="104"/>
      <c r="H26" s="104"/>
      <c r="I26" s="162" t="s">
        <v>34</v>
      </c>
      <c r="J26" s="162"/>
      <c r="K26" s="162"/>
      <c r="L26" s="162"/>
      <c r="M26" s="162"/>
      <c r="N26" s="140"/>
      <c r="O26" s="130"/>
      <c r="P26" s="38"/>
      <c r="Q26" s="9"/>
      <c r="R26" s="9"/>
      <c r="S26" s="9"/>
      <c r="T26" s="9"/>
      <c r="U26" s="9"/>
      <c r="V26" s="9"/>
      <c r="W26" s="9"/>
      <c r="X26" s="9"/>
      <c r="Y26" s="9"/>
      <c r="Z26" s="9"/>
    </row>
    <row r="27" spans="1:26" ht="23.25" x14ac:dyDescent="0.7">
      <c r="A27" s="137"/>
      <c r="B27" s="131"/>
      <c r="C27" s="104"/>
      <c r="D27" s="104"/>
      <c r="E27" s="104"/>
      <c r="F27" s="104"/>
      <c r="G27" s="104"/>
      <c r="H27" s="104"/>
      <c r="I27" s="104"/>
      <c r="J27" s="104"/>
      <c r="K27" s="104"/>
      <c r="L27" s="104"/>
      <c r="M27" s="104"/>
      <c r="N27" s="104"/>
      <c r="O27" s="129"/>
      <c r="P27" s="38"/>
      <c r="Q27" s="9"/>
      <c r="R27" s="9"/>
      <c r="S27" s="9"/>
      <c r="T27" s="9"/>
      <c r="U27" s="9"/>
      <c r="V27" s="9"/>
      <c r="W27" s="9"/>
      <c r="X27" s="9"/>
      <c r="Y27" s="9"/>
      <c r="Z27" s="9"/>
    </row>
    <row r="28" spans="1:26" ht="23.25" x14ac:dyDescent="0.7">
      <c r="A28" s="3"/>
      <c r="B28" s="131"/>
      <c r="C28" s="104"/>
      <c r="D28" s="104"/>
      <c r="E28" s="104"/>
      <c r="F28" s="104"/>
      <c r="G28" s="104"/>
      <c r="H28" s="104"/>
      <c r="I28" s="104"/>
      <c r="J28" s="104"/>
      <c r="K28" s="104" t="s">
        <v>35</v>
      </c>
      <c r="L28" s="104"/>
      <c r="M28" s="104"/>
      <c r="N28" s="104"/>
      <c r="O28" s="129">
        <f>+O23+O26</f>
        <v>0</v>
      </c>
      <c r="P28" s="38"/>
      <c r="Q28" s="9"/>
      <c r="R28" s="9"/>
      <c r="S28" s="9"/>
      <c r="T28" s="9"/>
      <c r="U28" s="9"/>
      <c r="V28" s="9"/>
      <c r="W28" s="9"/>
      <c r="X28" s="9"/>
      <c r="Y28" s="9"/>
      <c r="Z28" s="9"/>
    </row>
    <row r="29" spans="1:26" ht="23.25" x14ac:dyDescent="0.7">
      <c r="A29" s="3"/>
      <c r="B29" s="41"/>
      <c r="C29" s="9"/>
      <c r="D29" s="9"/>
      <c r="E29" s="9"/>
      <c r="F29" s="9"/>
      <c r="G29" s="9"/>
      <c r="H29" s="9"/>
      <c r="I29" s="37" t="str">
        <f>IF(O28-E2&gt;1,"Total Summer salary cannot exceed maximum in cell E2","")</f>
        <v/>
      </c>
      <c r="J29" s="37"/>
      <c r="K29" s="44"/>
      <c r="L29" s="44"/>
      <c r="M29" s="9"/>
      <c r="N29" s="9"/>
      <c r="O29" s="43"/>
      <c r="P29" s="38"/>
      <c r="Q29" s="9"/>
      <c r="R29" s="9"/>
      <c r="S29" s="9"/>
      <c r="T29" s="9"/>
      <c r="U29" s="9"/>
      <c r="V29" s="9"/>
      <c r="W29" s="9"/>
      <c r="X29" s="9"/>
      <c r="Y29" s="9"/>
      <c r="Z29" s="9"/>
    </row>
    <row r="30" spans="1:26" ht="32.25" customHeight="1" x14ac:dyDescent="0.7">
      <c r="A30" s="104" t="s">
        <v>61</v>
      </c>
      <c r="B30" s="45"/>
      <c r="C30" s="45"/>
      <c r="D30" s="119" t="s">
        <v>38</v>
      </c>
      <c r="E30" s="45"/>
      <c r="F30" s="45"/>
      <c r="G30" s="45"/>
      <c r="H30" s="73"/>
      <c r="I30" s="104" t="s">
        <v>39</v>
      </c>
      <c r="J30" s="104"/>
      <c r="K30" s="45"/>
      <c r="L30" s="73"/>
      <c r="M30" s="9"/>
      <c r="N30" s="9"/>
      <c r="O30" s="9"/>
      <c r="P30" s="9"/>
      <c r="Q30" s="9"/>
      <c r="R30" s="9"/>
      <c r="S30" s="9"/>
      <c r="T30" s="9"/>
      <c r="U30" s="9"/>
      <c r="V30" s="9"/>
      <c r="W30" s="9"/>
      <c r="X30" s="9"/>
      <c r="Y30" s="9"/>
      <c r="Z30" s="9"/>
    </row>
    <row r="31" spans="1:26" ht="34.5" customHeight="1" x14ac:dyDescent="0.7">
      <c r="A31" s="104" t="s">
        <v>62</v>
      </c>
      <c r="B31" s="46"/>
      <c r="C31" s="46"/>
      <c r="D31" s="119" t="s">
        <v>38</v>
      </c>
      <c r="E31" s="45"/>
      <c r="F31" s="45"/>
      <c r="G31" s="46"/>
      <c r="H31" s="73"/>
      <c r="I31" s="104" t="s">
        <v>39</v>
      </c>
      <c r="J31" s="104"/>
      <c r="K31" s="46"/>
      <c r="L31" s="73"/>
      <c r="M31" s="9"/>
      <c r="N31" s="9"/>
      <c r="O31" s="9"/>
      <c r="P31" s="9"/>
      <c r="Q31" s="9"/>
      <c r="R31" s="9"/>
      <c r="S31" s="9"/>
      <c r="T31" s="9"/>
      <c r="U31" s="9"/>
      <c r="V31" s="9"/>
      <c r="W31" s="9"/>
      <c r="X31" s="9"/>
      <c r="Y31" s="9"/>
      <c r="Z31" s="9"/>
    </row>
    <row r="32" spans="1:26" ht="35.25" customHeight="1" x14ac:dyDescent="0.7">
      <c r="A32" s="104" t="s">
        <v>72</v>
      </c>
      <c r="B32" s="46"/>
      <c r="C32" s="46"/>
      <c r="D32" s="119" t="s">
        <v>38</v>
      </c>
      <c r="E32" s="46"/>
      <c r="F32" s="46"/>
      <c r="G32" s="46"/>
      <c r="H32" s="73"/>
      <c r="I32" s="104" t="s">
        <v>39</v>
      </c>
      <c r="J32" s="104"/>
      <c r="K32" s="46"/>
      <c r="L32" s="73"/>
      <c r="M32" s="9"/>
      <c r="N32" s="9"/>
      <c r="O32" s="9"/>
      <c r="P32" s="9"/>
      <c r="Q32" s="9"/>
      <c r="R32" s="9"/>
      <c r="S32" s="9"/>
      <c r="T32" s="9"/>
      <c r="U32" s="9"/>
      <c r="V32" s="9"/>
      <c r="W32" s="9"/>
      <c r="X32" s="9"/>
      <c r="Y32" s="9"/>
      <c r="Z32" s="9"/>
    </row>
    <row r="33" spans="1:26" ht="34.5" customHeight="1" x14ac:dyDescent="0.7">
      <c r="A33" s="104" t="s">
        <v>64</v>
      </c>
      <c r="B33" s="46"/>
      <c r="C33" s="46"/>
      <c r="D33" s="119" t="s">
        <v>38</v>
      </c>
      <c r="E33" s="46"/>
      <c r="F33" s="46"/>
      <c r="G33" s="46"/>
      <c r="H33" s="73"/>
      <c r="I33" s="104" t="s">
        <v>39</v>
      </c>
      <c r="J33" s="104"/>
      <c r="K33" s="46"/>
      <c r="L33" s="73"/>
      <c r="M33" s="9"/>
      <c r="N33" s="9"/>
      <c r="O33" s="9"/>
      <c r="P33" s="9"/>
      <c r="Q33" s="9"/>
      <c r="R33" s="9"/>
      <c r="S33" s="9"/>
      <c r="T33" s="9"/>
      <c r="U33" s="9"/>
      <c r="V33" s="9"/>
      <c r="W33" s="9"/>
      <c r="X33" s="9"/>
      <c r="Y33" s="9"/>
      <c r="Z33" s="9"/>
    </row>
    <row r="34" spans="1:26" ht="34.5" customHeight="1" x14ac:dyDescent="0.7">
      <c r="A34" s="104" t="s">
        <v>42</v>
      </c>
      <c r="B34" s="46"/>
      <c r="C34" s="46"/>
      <c r="D34" s="119" t="s">
        <v>38</v>
      </c>
      <c r="E34" s="46"/>
      <c r="F34" s="46"/>
      <c r="G34" s="46"/>
      <c r="H34" s="73"/>
      <c r="I34" s="104" t="s">
        <v>39</v>
      </c>
      <c r="J34" s="104"/>
      <c r="K34" s="45"/>
      <c r="L34" s="73"/>
      <c r="M34" s="9"/>
      <c r="N34" s="9"/>
      <c r="O34" s="9"/>
      <c r="P34" s="9"/>
      <c r="Q34" s="9"/>
      <c r="R34" s="9"/>
      <c r="S34" s="9"/>
      <c r="T34" s="9"/>
      <c r="U34" s="9"/>
      <c r="V34" s="9"/>
      <c r="W34" s="9"/>
      <c r="X34" s="9"/>
      <c r="Y34" s="9"/>
      <c r="Z34" s="9"/>
    </row>
    <row r="35" spans="1:26" ht="35.25" x14ac:dyDescent="0.9">
      <c r="A35" s="150" t="s">
        <v>63</v>
      </c>
      <c r="B35" s="104"/>
      <c r="C35" s="117"/>
      <c r="D35" s="117"/>
      <c r="E35" s="151" t="s">
        <v>59</v>
      </c>
      <c r="F35" s="151"/>
      <c r="G35" s="104" t="s">
        <v>60</v>
      </c>
      <c r="H35" s="9"/>
      <c r="K35" s="9"/>
      <c r="L35" s="9"/>
      <c r="O35" s="9"/>
      <c r="P35" s="9"/>
      <c r="Q35" s="9"/>
      <c r="R35" s="9"/>
      <c r="S35" s="9"/>
      <c r="T35" s="9"/>
      <c r="U35" s="9"/>
      <c r="V35" s="9"/>
      <c r="W35" s="9"/>
      <c r="X35" s="9"/>
      <c r="Y35" s="9"/>
      <c r="Z35" s="9"/>
    </row>
    <row r="36" spans="1:26" ht="23.25" x14ac:dyDescent="0.7">
      <c r="A36" s="3"/>
      <c r="B36" s="9"/>
      <c r="C36" s="9"/>
      <c r="D36" s="9"/>
      <c r="E36" s="9"/>
      <c r="F36" s="9"/>
      <c r="G36" s="9"/>
      <c r="H36" s="9"/>
      <c r="I36" s="9"/>
      <c r="J36" s="9"/>
      <c r="K36" s="9"/>
      <c r="L36" s="9"/>
      <c r="M36" s="9"/>
      <c r="N36" s="9"/>
      <c r="O36" s="9"/>
      <c r="P36" s="9"/>
      <c r="Q36" s="9"/>
      <c r="R36" s="9"/>
      <c r="S36" s="9"/>
      <c r="T36" s="9"/>
      <c r="U36" s="9"/>
      <c r="V36" s="9"/>
      <c r="W36" s="9"/>
      <c r="X36" s="9"/>
      <c r="Y36" s="9"/>
      <c r="Z36" s="9"/>
    </row>
    <row r="37" spans="1:26" ht="23.25" x14ac:dyDescent="0.7">
      <c r="B37" s="9"/>
      <c r="C37" s="9"/>
      <c r="D37" s="9"/>
      <c r="E37" s="9" t="s">
        <v>2</v>
      </c>
      <c r="F37" s="9"/>
      <c r="G37" s="9"/>
      <c r="H37" s="9"/>
      <c r="I37" s="9"/>
      <c r="J37" s="9"/>
      <c r="K37" s="9"/>
      <c r="L37" s="9"/>
      <c r="M37" s="9"/>
      <c r="N37" s="9"/>
      <c r="O37" s="9"/>
      <c r="P37" s="9"/>
      <c r="Q37" s="9"/>
      <c r="R37" s="9"/>
      <c r="S37" s="9"/>
      <c r="T37" s="9"/>
      <c r="U37" s="9"/>
      <c r="V37" s="9"/>
      <c r="W37" s="9"/>
      <c r="X37" s="9"/>
      <c r="Y37" s="9"/>
      <c r="Z37" s="9"/>
    </row>
    <row r="38" spans="1:26" ht="23.25" x14ac:dyDescent="0.7">
      <c r="A38" s="67"/>
      <c r="B38" s="62"/>
      <c r="C38" s="62"/>
      <c r="D38" s="62"/>
      <c r="E38" s="62"/>
      <c r="F38" s="62"/>
      <c r="G38" s="62"/>
      <c r="H38" s="62"/>
      <c r="I38" s="62"/>
      <c r="J38" s="62"/>
      <c r="K38" s="62"/>
      <c r="L38" s="62"/>
      <c r="M38" s="62"/>
      <c r="N38" s="62"/>
      <c r="O38" s="63"/>
      <c r="P38" s="63"/>
      <c r="Q38" s="9"/>
      <c r="R38" s="9"/>
      <c r="S38" s="9"/>
      <c r="T38" s="9"/>
      <c r="U38" s="9"/>
      <c r="V38" s="9"/>
      <c r="W38" s="9"/>
      <c r="X38" s="9"/>
      <c r="Y38" s="9"/>
      <c r="Z38" s="9"/>
    </row>
    <row r="39" spans="1:26" ht="42" customHeight="1" x14ac:dyDescent="0.7">
      <c r="A39" s="67"/>
      <c r="B39" s="62"/>
      <c r="C39" s="62"/>
      <c r="D39" s="62"/>
      <c r="E39" s="62"/>
      <c r="F39" s="62"/>
      <c r="G39" s="62"/>
      <c r="H39" s="62"/>
      <c r="I39" s="62"/>
      <c r="J39" s="62"/>
      <c r="K39" s="62"/>
      <c r="L39" s="62"/>
      <c r="M39" s="62"/>
      <c r="N39" s="62"/>
      <c r="O39" s="63"/>
      <c r="P39" s="63"/>
      <c r="Q39" s="9"/>
      <c r="R39" s="9"/>
      <c r="S39" s="9"/>
      <c r="T39" s="9"/>
      <c r="U39" s="9"/>
      <c r="V39" s="9"/>
      <c r="W39" s="9"/>
      <c r="X39" s="9"/>
      <c r="Y39" s="9"/>
      <c r="Z39" s="9"/>
    </row>
    <row r="40" spans="1:26" ht="23.25" x14ac:dyDescent="0.7">
      <c r="A40" s="61"/>
      <c r="B40" s="61"/>
      <c r="C40" s="61"/>
      <c r="D40" s="61"/>
      <c r="E40" s="61"/>
      <c r="F40" s="61"/>
      <c r="G40" s="61"/>
      <c r="H40" s="61"/>
      <c r="I40" s="61"/>
      <c r="J40" s="61"/>
      <c r="K40" s="64"/>
      <c r="L40" s="64"/>
      <c r="M40" s="64"/>
      <c r="N40" s="64"/>
      <c r="O40" s="9"/>
      <c r="P40" s="9"/>
      <c r="Q40" s="9"/>
      <c r="R40" s="9"/>
      <c r="S40" s="9"/>
      <c r="T40" s="9"/>
      <c r="U40" s="9"/>
      <c r="V40" s="9"/>
      <c r="W40" s="9"/>
      <c r="X40" s="9"/>
      <c r="Y40" s="9"/>
      <c r="Z40" s="9"/>
    </row>
    <row r="41" spans="1:26" ht="23.25" x14ac:dyDescent="0.7">
      <c r="A41"/>
      <c r="B41"/>
      <c r="K41" s="9"/>
      <c r="L41" s="9"/>
      <c r="M41" s="9"/>
      <c r="N41" s="9"/>
      <c r="O41" s="9"/>
      <c r="P41" s="9"/>
      <c r="Q41" s="9"/>
      <c r="R41" s="9"/>
      <c r="S41" s="9"/>
      <c r="T41" s="9"/>
      <c r="U41" s="9"/>
      <c r="V41" s="9"/>
      <c r="W41" s="9"/>
      <c r="X41" s="9"/>
      <c r="Y41" s="9"/>
      <c r="Z41" s="9"/>
    </row>
    <row r="42" spans="1:26" ht="23.25" x14ac:dyDescent="0.7">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23.25" x14ac:dyDescent="0.7">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23.25" x14ac:dyDescent="0.7">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23.25" x14ac:dyDescent="0.7">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23.25" x14ac:dyDescent="0.7">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23.25" x14ac:dyDescent="0.7">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23.25" x14ac:dyDescent="0.7">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23.25" x14ac:dyDescent="0.7">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23.25" x14ac:dyDescent="0.7">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23.25" x14ac:dyDescent="0.7">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23.25" x14ac:dyDescent="0.7">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23.25" x14ac:dyDescent="0.7">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23.25" x14ac:dyDescent="0.7">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23.25" x14ac:dyDescent="0.7">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23.25" x14ac:dyDescent="0.7">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23.25" x14ac:dyDescent="0.7">
      <c r="O57" s="9"/>
    </row>
    <row r="99" spans="1:1" x14ac:dyDescent="0.45">
      <c r="A99" s="4">
        <v>9</v>
      </c>
    </row>
    <row r="100" spans="1:1" x14ac:dyDescent="0.45">
      <c r="A100" s="4">
        <v>10</v>
      </c>
    </row>
    <row r="101" spans="1:1" x14ac:dyDescent="0.45">
      <c r="A101" s="4">
        <v>11</v>
      </c>
    </row>
    <row r="102" spans="1:1" x14ac:dyDescent="0.45">
      <c r="A102" s="4" t="s">
        <v>44</v>
      </c>
    </row>
    <row r="103" spans="1:1" x14ac:dyDescent="0.45">
      <c r="A103" s="4" t="s">
        <v>45</v>
      </c>
    </row>
  </sheetData>
  <sheetProtection sheet="1" selectLockedCells="1"/>
  <mergeCells count="9">
    <mergeCell ref="D4:E5"/>
    <mergeCell ref="F4:G5"/>
    <mergeCell ref="I26:M26"/>
    <mergeCell ref="M4:O4"/>
    <mergeCell ref="R1:Y1"/>
    <mergeCell ref="R2:Y2"/>
    <mergeCell ref="M6:O6"/>
    <mergeCell ref="M5:N5"/>
    <mergeCell ref="I2:N2"/>
  </mergeCells>
  <conditionalFormatting sqref="C23:N23">
    <cfRule type="expression" dxfId="15" priority="6">
      <formula>C$23-$E$6&gt;1</formula>
    </cfRule>
  </conditionalFormatting>
  <conditionalFormatting sqref="O24:O25">
    <cfRule type="expression" dxfId="14" priority="5">
      <formula>AND(O24&lt;&gt;#REF!,#REF!="YES")</formula>
    </cfRule>
  </conditionalFormatting>
  <conditionalFormatting sqref="O26">
    <cfRule type="expression" dxfId="13" priority="3">
      <formula>AND(O26&lt;&gt;#REF!,#REF!="YES")</formula>
    </cfRule>
  </conditionalFormatting>
  <conditionalFormatting sqref="O27:O28">
    <cfRule type="expression" dxfId="12" priority="7">
      <formula>AND(O27&lt;&gt;#REF!,#REF!="YES")</formula>
    </cfRule>
  </conditionalFormatting>
  <conditionalFormatting sqref="O28">
    <cfRule type="expression" dxfId="11" priority="4">
      <formula>$O$28-$E2&gt;1</formula>
    </cfRule>
  </conditionalFormatting>
  <conditionalFormatting sqref="C23">
    <cfRule type="expression" dxfId="10" priority="2">
      <formula>($C$16+$C$18+$C$20+$C$22)&gt;$E$6/2</formula>
    </cfRule>
  </conditionalFormatting>
  <conditionalFormatting sqref="M23">
    <cfRule type="expression" dxfId="9" priority="1">
      <formula>($M$16+$M$18+$M$20+$M$22)&gt;$E$6/2</formula>
    </cfRule>
  </conditionalFormatting>
  <dataValidations count="1">
    <dataValidation type="list" allowBlank="1" showErrorMessage="1" errorTitle="Error Message" error="Please select from the list of values_x000a_" prompt="_x000a_" sqref="B4" xr:uid="{00000000-0002-0000-0400-000001000000}">
      <formula1>$A$99:$A$101</formula1>
    </dataValidation>
  </dataValidations>
  <pageMargins left="0.7" right="0.7" top="0.75" bottom="0.75" header="0.3" footer="0.3"/>
  <pageSetup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03"/>
  <sheetViews>
    <sheetView zoomScale="60" zoomScaleNormal="60" workbookViewId="0">
      <selection activeCell="K19" sqref="K19"/>
    </sheetView>
  </sheetViews>
  <sheetFormatPr defaultColWidth="9.1328125" defaultRowHeight="14.25" x14ac:dyDescent="0.45"/>
  <cols>
    <col min="1" max="1" width="82.59765625" style="4" customWidth="1"/>
    <col min="2" max="2" width="40.1328125" style="4" customWidth="1"/>
    <col min="3" max="3" width="19" style="4" customWidth="1"/>
    <col min="4" max="4" width="26.3984375" style="4" customWidth="1"/>
    <col min="5" max="5" width="20.19921875" style="4" bestFit="1" customWidth="1"/>
    <col min="6" max="6" width="13.19921875" style="4" customWidth="1"/>
    <col min="7" max="7" width="23.59765625" style="4" customWidth="1"/>
    <col min="8" max="8" width="6.59765625" style="4" bestFit="1" customWidth="1"/>
    <col min="9" max="9" width="23.59765625" style="4" customWidth="1"/>
    <col min="10" max="10" width="6.59765625" style="4" bestFit="1" customWidth="1"/>
    <col min="11" max="11" width="23.59765625" style="4" customWidth="1"/>
    <col min="12" max="12" width="6.59765625" style="4" bestFit="1" customWidth="1"/>
    <col min="13" max="13" width="22.1328125" style="4" customWidth="1"/>
    <col min="14" max="16384" width="9.1328125" style="4"/>
  </cols>
  <sheetData>
    <row r="1" spans="1:24" ht="45" customHeight="1" thickBot="1" x14ac:dyDescent="0.9">
      <c r="A1" s="135" t="s">
        <v>65</v>
      </c>
      <c r="B1" s="152" t="s">
        <v>57</v>
      </c>
      <c r="C1" s="117"/>
      <c r="D1"/>
      <c r="E1"/>
      <c r="F1"/>
      <c r="G1" s="50"/>
      <c r="H1" s="50"/>
      <c r="I1" s="3"/>
      <c r="J1" s="3"/>
      <c r="K1"/>
      <c r="L1"/>
      <c r="M1"/>
      <c r="N1"/>
      <c r="P1" s="160"/>
      <c r="Q1" s="160"/>
      <c r="R1" s="160"/>
      <c r="S1" s="160"/>
      <c r="T1" s="160"/>
      <c r="U1" s="160"/>
      <c r="V1" s="160"/>
      <c r="W1" s="160"/>
    </row>
    <row r="2" spans="1:24" ht="44.25" customHeight="1" thickBot="1" x14ac:dyDescent="0.8">
      <c r="A2" s="104" t="s">
        <v>1</v>
      </c>
      <c r="B2" s="54"/>
      <c r="C2" s="104" t="s">
        <v>2</v>
      </c>
      <c r="D2" s="6" t="s">
        <v>3</v>
      </c>
      <c r="E2" s="7">
        <f>IF(B4&lt;&gt;"",ROUND((B5/B4)*(12-B4),2),0)</f>
        <v>0</v>
      </c>
      <c r="G2" s="184" t="s">
        <v>73</v>
      </c>
      <c r="H2" s="184"/>
      <c r="I2" s="184"/>
      <c r="J2" s="184"/>
      <c r="K2" s="184"/>
      <c r="L2" s="184"/>
      <c r="M2" s="3"/>
      <c r="N2" s="3"/>
      <c r="O2" s="9"/>
      <c r="P2" s="161"/>
      <c r="Q2" s="161"/>
      <c r="R2" s="161"/>
      <c r="S2" s="161"/>
      <c r="T2" s="161"/>
      <c r="U2" s="161"/>
      <c r="V2" s="161"/>
      <c r="W2" s="161"/>
      <c r="X2" s="9"/>
    </row>
    <row r="3" spans="1:24" ht="23.65" thickBot="1" x14ac:dyDescent="0.75">
      <c r="A3" s="104" t="s">
        <v>4</v>
      </c>
      <c r="B3" s="54"/>
      <c r="C3" s="104" t="s">
        <v>2</v>
      </c>
      <c r="D3" s="10" t="s">
        <v>52</v>
      </c>
      <c r="E3" s="11" t="s">
        <v>51</v>
      </c>
      <c r="F3" s="47"/>
      <c r="G3" s="154" t="s">
        <v>58</v>
      </c>
      <c r="H3" s="154"/>
      <c r="I3" s="104"/>
      <c r="J3" s="3"/>
      <c r="K3" s="9"/>
      <c r="L3" s="9"/>
      <c r="M3" s="9"/>
      <c r="N3" s="9"/>
      <c r="O3" s="9"/>
      <c r="P3" s="9"/>
      <c r="Q3" s="9"/>
      <c r="R3" s="9"/>
      <c r="S3" s="9"/>
      <c r="T3" s="9"/>
      <c r="U3" s="9"/>
      <c r="V3" s="9"/>
      <c r="W3" s="9"/>
      <c r="X3" s="9"/>
    </row>
    <row r="4" spans="1:24" ht="23.65" thickBot="1" x14ac:dyDescent="0.75">
      <c r="A4" s="104" t="s">
        <v>6</v>
      </c>
      <c r="B4" s="52">
        <v>11</v>
      </c>
      <c r="C4" s="104" t="s">
        <v>2</v>
      </c>
      <c r="D4" s="19"/>
      <c r="E4" s="20"/>
      <c r="F4" s="48"/>
      <c r="G4" s="183" t="s">
        <v>8</v>
      </c>
      <c r="H4" s="183"/>
      <c r="I4" s="183"/>
      <c r="J4"/>
      <c r="K4" s="180"/>
      <c r="L4" s="181"/>
      <c r="M4" s="182"/>
      <c r="N4" s="9"/>
      <c r="O4" s="9"/>
      <c r="P4" s="9"/>
      <c r="Q4" s="9"/>
      <c r="R4" s="9"/>
      <c r="S4" s="9"/>
      <c r="T4" s="9"/>
      <c r="U4" s="9"/>
      <c r="V4" s="9"/>
      <c r="W4" s="9"/>
      <c r="X4" s="9"/>
    </row>
    <row r="5" spans="1:24" ht="84.75" thickBot="1" x14ac:dyDescent="0.75">
      <c r="A5" s="104" t="s">
        <v>9</v>
      </c>
      <c r="B5" s="53">
        <v>0</v>
      </c>
      <c r="C5" s="139"/>
      <c r="D5" s="51" t="s">
        <v>53</v>
      </c>
      <c r="E5" s="80" t="s">
        <v>51</v>
      </c>
      <c r="F5" s="48"/>
      <c r="G5" s="183" t="s">
        <v>11</v>
      </c>
      <c r="H5" s="183"/>
      <c r="I5" s="183"/>
      <c r="J5"/>
      <c r="K5" s="165"/>
      <c r="L5" s="166"/>
      <c r="M5" s="9"/>
      <c r="N5" s="9"/>
      <c r="O5" s="9"/>
      <c r="P5" s="9"/>
      <c r="Q5" s="9"/>
      <c r="R5" s="9"/>
      <c r="S5" s="9"/>
      <c r="T5" s="9"/>
      <c r="U5" s="9"/>
      <c r="V5" s="9"/>
      <c r="W5" s="9"/>
      <c r="X5" s="9"/>
    </row>
    <row r="6" spans="1:24" ht="42.75" thickBot="1" x14ac:dyDescent="0.75">
      <c r="A6" s="104" t="s">
        <v>12</v>
      </c>
      <c r="B6" s="55"/>
      <c r="C6" s="104"/>
      <c r="D6" s="19" t="s">
        <v>13</v>
      </c>
      <c r="E6" s="20">
        <f>+ROUND(E2/3,2)</f>
        <v>0</v>
      </c>
      <c r="G6" s="183" t="s">
        <v>14</v>
      </c>
      <c r="H6" s="183"/>
      <c r="I6" s="183"/>
      <c r="J6" s="3"/>
      <c r="K6" s="167"/>
      <c r="L6" s="168"/>
      <c r="M6" s="169"/>
      <c r="N6" s="9"/>
      <c r="O6" s="9"/>
      <c r="P6" s="9"/>
      <c r="Q6" s="9"/>
      <c r="R6" s="9"/>
      <c r="S6" s="9"/>
      <c r="T6" s="9"/>
      <c r="U6" s="9"/>
      <c r="V6" s="9"/>
      <c r="W6" s="9"/>
      <c r="X6" s="9"/>
    </row>
    <row r="7" spans="1:24" ht="23.25" x14ac:dyDescent="0.7">
      <c r="A7" s="105"/>
      <c r="B7" s="104"/>
      <c r="C7" s="104"/>
      <c r="D7" s="104"/>
      <c r="E7" s="117"/>
      <c r="F7" s="117"/>
      <c r="G7" s="117"/>
      <c r="H7" s="117"/>
      <c r="I7" s="117"/>
      <c r="J7" s="117"/>
      <c r="K7" s="104"/>
      <c r="L7" s="104"/>
      <c r="M7" s="104"/>
      <c r="N7" s="9"/>
      <c r="O7" s="9"/>
      <c r="P7" s="9"/>
      <c r="Q7" s="9"/>
      <c r="R7" s="9"/>
      <c r="S7" s="9"/>
      <c r="T7" s="9"/>
      <c r="U7" s="9"/>
      <c r="V7" s="9"/>
      <c r="W7" s="9"/>
      <c r="X7" s="9"/>
    </row>
    <row r="8" spans="1:24" ht="23.25" x14ac:dyDescent="0.7">
      <c r="A8" s="105"/>
      <c r="B8" s="153" t="s">
        <v>56</v>
      </c>
      <c r="C8" s="114"/>
      <c r="D8" s="114"/>
      <c r="E8" s="114"/>
      <c r="F8" s="114"/>
      <c r="G8" s="114"/>
      <c r="H8" s="114"/>
      <c r="I8" s="114"/>
      <c r="J8" s="114"/>
      <c r="K8" s="114"/>
      <c r="L8" s="114"/>
      <c r="M8" s="117"/>
      <c r="N8" s="9"/>
      <c r="O8" s="9"/>
      <c r="P8" s="9"/>
      <c r="Q8" s="9"/>
      <c r="R8" s="9"/>
      <c r="S8" s="9"/>
      <c r="T8" s="9"/>
      <c r="U8" s="9"/>
      <c r="V8" s="9"/>
      <c r="W8" s="9"/>
      <c r="X8" s="9"/>
    </row>
    <row r="9" spans="1:24" ht="23.25" x14ac:dyDescent="0.7">
      <c r="A9" s="105"/>
      <c r="B9" s="153"/>
      <c r="C9" s="114"/>
      <c r="D9" s="114"/>
      <c r="E9" s="114"/>
      <c r="F9" s="114"/>
      <c r="G9" s="114"/>
      <c r="H9" s="114"/>
      <c r="I9" s="114"/>
      <c r="J9" s="114"/>
      <c r="K9" s="114"/>
      <c r="L9" s="114"/>
      <c r="M9" s="117"/>
      <c r="N9" s="9"/>
      <c r="O9" s="9"/>
      <c r="P9" s="9"/>
      <c r="Q9" s="9"/>
      <c r="R9" s="9"/>
      <c r="S9" s="9"/>
      <c r="T9" s="9"/>
      <c r="U9" s="9"/>
      <c r="V9" s="9"/>
      <c r="W9" s="9"/>
      <c r="X9" s="9"/>
    </row>
    <row r="10" spans="1:24" ht="23.25" x14ac:dyDescent="0.7">
      <c r="A10" s="116" t="s">
        <v>55</v>
      </c>
      <c r="B10" s="104"/>
      <c r="C10" s="104"/>
      <c r="D10" s="104"/>
      <c r="E10" s="104"/>
      <c r="F10" s="104"/>
      <c r="G10" s="114"/>
      <c r="H10" s="114"/>
      <c r="I10" s="104"/>
      <c r="J10" s="104"/>
      <c r="K10" s="104"/>
      <c r="L10" s="104"/>
      <c r="M10" s="104"/>
      <c r="N10" s="9"/>
      <c r="O10" s="9"/>
      <c r="P10" s="9"/>
      <c r="Q10" s="9"/>
      <c r="R10" s="9"/>
      <c r="S10" s="9"/>
      <c r="T10" s="9"/>
      <c r="U10" s="9"/>
      <c r="V10" s="9"/>
      <c r="W10" s="9"/>
      <c r="X10" s="9"/>
    </row>
    <row r="11" spans="1:24" ht="23.25" x14ac:dyDescent="0.7">
      <c r="A11" s="116"/>
      <c r="B11" s="117"/>
      <c r="C11" s="117"/>
      <c r="D11" s="117"/>
      <c r="E11" s="104"/>
      <c r="F11" s="104"/>
      <c r="G11" s="104"/>
      <c r="H11" s="104"/>
      <c r="I11" s="104"/>
      <c r="J11" s="104"/>
      <c r="K11" s="104"/>
      <c r="L11" s="104"/>
      <c r="M11" s="104"/>
      <c r="N11" s="9"/>
      <c r="O11" s="9"/>
      <c r="P11" s="9"/>
      <c r="Q11" s="9"/>
      <c r="R11" s="9"/>
      <c r="S11" s="9"/>
      <c r="T11" s="9"/>
      <c r="U11" s="9"/>
      <c r="V11" s="9"/>
      <c r="W11" s="9"/>
      <c r="X11" s="9"/>
    </row>
    <row r="12" spans="1:24" ht="23.25" x14ac:dyDescent="0.7">
      <c r="A12" s="116" t="s">
        <v>17</v>
      </c>
      <c r="B12" s="119" t="s">
        <v>49</v>
      </c>
      <c r="C12" s="120"/>
      <c r="D12" s="120"/>
      <c r="E12" s="120">
        <v>45473</v>
      </c>
      <c r="F12" s="23"/>
      <c r="G12" s="120">
        <v>45480</v>
      </c>
      <c r="H12" s="23"/>
      <c r="I12" s="120">
        <v>45494</v>
      </c>
      <c r="J12" s="23"/>
      <c r="K12" s="120">
        <v>45508</v>
      </c>
      <c r="L12" s="120"/>
      <c r="M12" s="104"/>
      <c r="N12" s="9"/>
      <c r="O12" s="9"/>
      <c r="P12" s="9"/>
      <c r="Q12" s="9"/>
      <c r="R12" s="9"/>
      <c r="S12" s="9"/>
      <c r="T12" s="9"/>
      <c r="U12" s="9"/>
      <c r="V12" s="9"/>
      <c r="W12" s="9"/>
      <c r="X12" s="9"/>
    </row>
    <row r="13" spans="1:24" ht="23.25" x14ac:dyDescent="0.7">
      <c r="A13" s="116" t="s">
        <v>54</v>
      </c>
      <c r="B13" s="119" t="s">
        <v>50</v>
      </c>
      <c r="C13" s="120"/>
      <c r="D13" s="120"/>
      <c r="E13" s="120">
        <v>45479</v>
      </c>
      <c r="F13" s="23"/>
      <c r="G13" s="120">
        <v>45493</v>
      </c>
      <c r="H13" s="23"/>
      <c r="I13" s="120">
        <v>45507</v>
      </c>
      <c r="J13" s="23"/>
      <c r="K13" s="120">
        <v>45514</v>
      </c>
      <c r="L13" s="120"/>
      <c r="M13" s="104"/>
      <c r="N13" s="9"/>
      <c r="O13" s="9"/>
      <c r="P13" s="9"/>
      <c r="Q13" s="9"/>
      <c r="R13" s="9"/>
      <c r="S13" s="9"/>
      <c r="T13" s="9"/>
      <c r="U13" s="9"/>
      <c r="V13" s="9"/>
      <c r="W13" s="9"/>
      <c r="X13" s="9"/>
    </row>
    <row r="14" spans="1:24" ht="23.65" thickBot="1" x14ac:dyDescent="0.75">
      <c r="A14" s="104"/>
      <c r="B14" s="119" t="s">
        <v>21</v>
      </c>
      <c r="C14" s="121"/>
      <c r="D14" s="123"/>
      <c r="E14" s="124" t="s">
        <v>78</v>
      </c>
      <c r="F14" s="122"/>
      <c r="G14" s="123" t="s">
        <v>70</v>
      </c>
      <c r="H14" s="122"/>
      <c r="I14" s="124" t="s">
        <v>71</v>
      </c>
      <c r="J14" s="122"/>
      <c r="K14" s="124" t="s">
        <v>76</v>
      </c>
      <c r="L14" s="124"/>
      <c r="M14" s="104"/>
      <c r="N14" s="9"/>
      <c r="O14" s="9"/>
      <c r="P14" s="9"/>
      <c r="Q14" s="9"/>
      <c r="R14" s="9"/>
      <c r="S14" s="9"/>
      <c r="T14" s="9"/>
      <c r="U14" s="9"/>
      <c r="V14" s="9"/>
      <c r="W14" s="9"/>
      <c r="X14" s="9"/>
    </row>
    <row r="15" spans="1:24" ht="23.25" x14ac:dyDescent="0.7">
      <c r="A15" s="125" t="s">
        <v>29</v>
      </c>
      <c r="B15" s="141" t="s">
        <v>2</v>
      </c>
      <c r="C15" s="132"/>
      <c r="D15" s="132"/>
      <c r="E15" s="58">
        <v>0</v>
      </c>
      <c r="F15" s="132"/>
      <c r="G15" s="58">
        <v>0</v>
      </c>
      <c r="H15" s="132"/>
      <c r="I15" s="58">
        <v>0</v>
      </c>
      <c r="J15" s="132"/>
      <c r="K15" s="58">
        <v>0</v>
      </c>
      <c r="L15" s="133"/>
      <c r="M15" s="104"/>
      <c r="N15" s="9"/>
      <c r="O15" s="9"/>
      <c r="P15" s="9"/>
      <c r="Q15" s="9"/>
      <c r="R15" s="9"/>
      <c r="S15" s="9"/>
      <c r="T15" s="9"/>
      <c r="U15" s="9"/>
      <c r="V15" s="9"/>
      <c r="W15" s="9"/>
      <c r="X15" s="9"/>
    </row>
    <row r="16" spans="1:24" ht="25.5" customHeight="1" thickBot="1" x14ac:dyDescent="0.75">
      <c r="A16" s="126" t="s">
        <v>30</v>
      </c>
      <c r="B16" s="59" t="s">
        <v>31</v>
      </c>
      <c r="C16" s="60"/>
      <c r="D16" s="60"/>
      <c r="E16" s="60">
        <f>ROUND(+E15*$E$6*1,2)/2</f>
        <v>0</v>
      </c>
      <c r="F16" s="75" t="e">
        <f>+E16/$E$23</f>
        <v>#DIV/0!</v>
      </c>
      <c r="G16" s="60">
        <f>ROUND(+G15*$E$6,2)</f>
        <v>0</v>
      </c>
      <c r="H16" s="74" t="e">
        <f>+G16/G23</f>
        <v>#DIV/0!</v>
      </c>
      <c r="I16" s="60">
        <f t="shared" ref="I16:K16" si="0">ROUND(+I15*$E$6*1,2)</f>
        <v>0</v>
      </c>
      <c r="J16" s="74" t="e">
        <f>+I16/I23</f>
        <v>#DIV/0!</v>
      </c>
      <c r="K16" s="60">
        <f>ROUND(+K15*$E$6*1,2)/2</f>
        <v>0</v>
      </c>
      <c r="L16" s="75" t="e">
        <f>+K16/K23</f>
        <v>#DIV/0!</v>
      </c>
      <c r="M16" s="57">
        <f>+G16+I16+K16+E16</f>
        <v>0</v>
      </c>
      <c r="N16" s="9"/>
      <c r="O16" s="9"/>
      <c r="P16" s="9"/>
      <c r="Q16" s="9"/>
      <c r="R16" s="9"/>
      <c r="S16" s="9"/>
      <c r="T16" s="9"/>
      <c r="U16" s="9"/>
      <c r="V16" s="9"/>
      <c r="W16" s="9"/>
      <c r="X16" s="9"/>
    </row>
    <row r="17" spans="1:24" ht="23.25" x14ac:dyDescent="0.7">
      <c r="A17" s="136" t="s">
        <v>29</v>
      </c>
      <c r="B17" s="142"/>
      <c r="C17" s="138"/>
      <c r="D17" s="138"/>
      <c r="E17" s="70">
        <v>0</v>
      </c>
      <c r="F17" s="138"/>
      <c r="G17" s="70">
        <v>0</v>
      </c>
      <c r="H17" s="155"/>
      <c r="I17" s="70">
        <v>0</v>
      </c>
      <c r="J17" s="155"/>
      <c r="K17" s="70">
        <v>0</v>
      </c>
      <c r="L17" s="156"/>
      <c r="M17" s="57"/>
      <c r="N17" s="9"/>
      <c r="O17" s="9"/>
      <c r="P17" s="9"/>
      <c r="Q17" s="9"/>
      <c r="R17" s="9"/>
      <c r="S17" s="9"/>
      <c r="T17" s="9"/>
      <c r="U17" s="9"/>
      <c r="V17" s="9"/>
      <c r="W17" s="9"/>
      <c r="X17" s="9"/>
    </row>
    <row r="18" spans="1:24" ht="23.65" thickBot="1" x14ac:dyDescent="0.75">
      <c r="A18" s="126" t="s">
        <v>30</v>
      </c>
      <c r="B18" s="59" t="s">
        <v>31</v>
      </c>
      <c r="C18" s="60"/>
      <c r="D18" s="60"/>
      <c r="E18" s="60">
        <f>ROUND(+E17*$E$6,2)/2</f>
        <v>0</v>
      </c>
      <c r="F18" s="75" t="e">
        <f>+E18/$E$23</f>
        <v>#DIV/0!</v>
      </c>
      <c r="G18" s="60">
        <f>ROUND(+G17*$E$6,2)</f>
        <v>0</v>
      </c>
      <c r="H18" s="74" t="e">
        <f>+G18/G23</f>
        <v>#DIV/0!</v>
      </c>
      <c r="I18" s="60">
        <f t="shared" ref="I18:K18" si="1">ROUND(+I17*$E$6,2)</f>
        <v>0</v>
      </c>
      <c r="J18" s="74" t="e">
        <f>+I18/I23</f>
        <v>#DIV/0!</v>
      </c>
      <c r="K18" s="60">
        <f>ROUND(+K17*$E$6,2)/2</f>
        <v>0</v>
      </c>
      <c r="L18" s="75" t="e">
        <f>+K18/K23</f>
        <v>#DIV/0!</v>
      </c>
      <c r="M18" s="57">
        <f t="shared" ref="M17:M22" si="2">+G18+I18+K18+E18</f>
        <v>0</v>
      </c>
      <c r="N18" s="9"/>
      <c r="O18" s="9"/>
      <c r="P18" s="9"/>
      <c r="Q18" s="9"/>
      <c r="R18" s="9"/>
      <c r="S18" s="9"/>
      <c r="T18" s="9"/>
      <c r="U18" s="9"/>
      <c r="V18" s="9"/>
      <c r="W18" s="9"/>
      <c r="X18" s="9"/>
    </row>
    <row r="19" spans="1:24" ht="23.25" x14ac:dyDescent="0.7">
      <c r="A19" s="136" t="s">
        <v>29</v>
      </c>
      <c r="B19" s="143"/>
      <c r="C19" s="138"/>
      <c r="D19" s="138"/>
      <c r="E19" s="70">
        <v>0</v>
      </c>
      <c r="F19" s="138"/>
      <c r="G19" s="70">
        <v>0</v>
      </c>
      <c r="H19" s="155"/>
      <c r="I19" s="70">
        <v>0</v>
      </c>
      <c r="J19" s="155"/>
      <c r="K19" s="70">
        <v>0</v>
      </c>
      <c r="L19" s="156"/>
      <c r="M19" s="57"/>
      <c r="N19" s="9"/>
      <c r="O19" s="9"/>
      <c r="P19" s="9"/>
      <c r="Q19" s="9"/>
      <c r="R19" s="9"/>
      <c r="S19" s="9"/>
      <c r="T19" s="9"/>
      <c r="U19" s="9"/>
      <c r="V19" s="9"/>
      <c r="W19" s="9"/>
      <c r="X19" s="9"/>
    </row>
    <row r="20" spans="1:24" ht="23.65" thickBot="1" x14ac:dyDescent="0.75">
      <c r="A20" s="126" t="s">
        <v>30</v>
      </c>
      <c r="B20" s="59" t="s">
        <v>31</v>
      </c>
      <c r="C20" s="60"/>
      <c r="D20" s="60"/>
      <c r="E20" s="60">
        <f>ROUND(+E19*$E$6,2)/2</f>
        <v>0</v>
      </c>
      <c r="F20" s="75" t="e">
        <f>+E20/$E$23</f>
        <v>#DIV/0!</v>
      </c>
      <c r="G20" s="60">
        <f>ROUND(+G19*$E$6,2)</f>
        <v>0</v>
      </c>
      <c r="H20" s="74" t="e">
        <f>+G20/G23</f>
        <v>#DIV/0!</v>
      </c>
      <c r="I20" s="60">
        <f t="shared" ref="I20:K20" si="3">ROUND(+I19*$E$6,2)</f>
        <v>0</v>
      </c>
      <c r="J20" s="74" t="e">
        <f>+I20/I23</f>
        <v>#DIV/0!</v>
      </c>
      <c r="K20" s="60">
        <f>ROUND(+K19*$E$6,2)/2</f>
        <v>0</v>
      </c>
      <c r="L20" s="75" t="e">
        <f>+K20/K23</f>
        <v>#DIV/0!</v>
      </c>
      <c r="M20" s="57">
        <f t="shared" si="2"/>
        <v>0</v>
      </c>
      <c r="N20" s="9"/>
      <c r="O20" s="9"/>
      <c r="P20" s="9"/>
      <c r="Q20" s="9"/>
      <c r="R20" s="9"/>
      <c r="S20" s="9"/>
      <c r="T20" s="9"/>
      <c r="U20" s="9"/>
      <c r="V20" s="9"/>
      <c r="W20" s="9"/>
      <c r="X20" s="9"/>
    </row>
    <row r="21" spans="1:24" ht="23.25" x14ac:dyDescent="0.7">
      <c r="A21" s="136" t="s">
        <v>29</v>
      </c>
      <c r="B21" s="142"/>
      <c r="C21" s="138"/>
      <c r="D21" s="138"/>
      <c r="E21" s="70">
        <v>0</v>
      </c>
      <c r="F21" s="138"/>
      <c r="G21" s="70">
        <v>0</v>
      </c>
      <c r="H21" s="155"/>
      <c r="I21" s="70">
        <v>0</v>
      </c>
      <c r="J21" s="155"/>
      <c r="K21" s="70">
        <v>0</v>
      </c>
      <c r="L21" s="156"/>
      <c r="M21" s="57"/>
      <c r="N21" s="9"/>
      <c r="O21" s="9"/>
      <c r="P21" s="9"/>
      <c r="Q21" s="9"/>
      <c r="R21" s="9"/>
      <c r="S21" s="9"/>
      <c r="T21" s="9"/>
      <c r="U21" s="9"/>
      <c r="V21" s="9"/>
      <c r="W21" s="9"/>
      <c r="X21" s="9"/>
    </row>
    <row r="22" spans="1:24" ht="23.65" thickBot="1" x14ac:dyDescent="0.75">
      <c r="A22" s="126" t="s">
        <v>30</v>
      </c>
      <c r="B22" s="59" t="s">
        <v>31</v>
      </c>
      <c r="C22" s="60"/>
      <c r="D22" s="60"/>
      <c r="E22" s="60">
        <f>ROUND(+E21*$E$6,2)/2</f>
        <v>0</v>
      </c>
      <c r="F22" s="75" t="e">
        <f>+E22/$E$23</f>
        <v>#DIV/0!</v>
      </c>
      <c r="G22" s="60">
        <f>ROUND(+G21*$E$6,2)</f>
        <v>0</v>
      </c>
      <c r="H22" s="74" t="e">
        <f>+G22/G23</f>
        <v>#DIV/0!</v>
      </c>
      <c r="I22" s="60">
        <f t="shared" ref="I22:K22" si="4">ROUND(+I21*$E$6,2)</f>
        <v>0</v>
      </c>
      <c r="J22" s="74" t="e">
        <f>+I22/I23</f>
        <v>#DIV/0!</v>
      </c>
      <c r="K22" s="60">
        <f>ROUND(+K21*$E$6,2)/2</f>
        <v>0</v>
      </c>
      <c r="L22" s="75" t="e">
        <f>+K22/K23</f>
        <v>#DIV/0!</v>
      </c>
      <c r="M22" s="57">
        <f t="shared" si="2"/>
        <v>0</v>
      </c>
      <c r="N22" s="9"/>
      <c r="O22" s="9"/>
      <c r="P22" s="9"/>
      <c r="Q22" s="9"/>
      <c r="R22" s="9"/>
      <c r="S22" s="9"/>
      <c r="T22" s="9"/>
      <c r="U22" s="9"/>
      <c r="V22" s="9"/>
      <c r="W22" s="9"/>
      <c r="X22" s="9"/>
    </row>
    <row r="23" spans="1:24" ht="23.25" x14ac:dyDescent="0.7">
      <c r="A23" s="104"/>
      <c r="B23" s="104" t="s">
        <v>32</v>
      </c>
      <c r="C23" s="31"/>
      <c r="D23" s="31"/>
      <c r="E23" s="31">
        <f t="shared" ref="E23:F23" si="5">+E16+E18+E20+E22</f>
        <v>0</v>
      </c>
      <c r="F23" s="31"/>
      <c r="G23" s="31">
        <f>+G16+G18+G20+G22</f>
        <v>0</v>
      </c>
      <c r="H23" s="31"/>
      <c r="I23" s="31">
        <f>+I16+I18+I20+I22</f>
        <v>0</v>
      </c>
      <c r="J23" s="31"/>
      <c r="K23" s="31">
        <f>+K16+K18+K20+K22</f>
        <v>0</v>
      </c>
      <c r="L23" s="31"/>
      <c r="M23" s="31">
        <f>+M16+M18+M20+M22</f>
        <v>0</v>
      </c>
      <c r="O23" s="9"/>
      <c r="P23" s="9"/>
      <c r="Q23" s="9"/>
      <c r="R23" s="9"/>
      <c r="S23" s="9"/>
      <c r="T23" s="9"/>
      <c r="U23" s="9"/>
      <c r="V23" s="9"/>
      <c r="W23" s="9"/>
      <c r="X23" s="9"/>
    </row>
    <row r="24" spans="1:24" ht="23.25" x14ac:dyDescent="0.7">
      <c r="A24" s="104"/>
      <c r="B24" s="131" t="s">
        <v>33</v>
      </c>
      <c r="C24" s="104"/>
      <c r="D24" s="104"/>
      <c r="E24" s="104"/>
      <c r="F24" s="104"/>
      <c r="G24" s="104"/>
      <c r="H24" s="104"/>
      <c r="I24" s="104"/>
      <c r="J24" s="104"/>
      <c r="K24" s="104"/>
      <c r="L24" s="104"/>
      <c r="M24" s="129"/>
      <c r="N24" s="38"/>
      <c r="O24" s="9"/>
      <c r="P24" s="9"/>
      <c r="Q24" s="9"/>
      <c r="R24" s="9"/>
      <c r="S24" s="9"/>
      <c r="T24" s="9"/>
      <c r="U24" s="9"/>
      <c r="V24" s="9"/>
      <c r="W24" s="9"/>
      <c r="X24" s="9"/>
    </row>
    <row r="25" spans="1:24" ht="23.65" thickBot="1" x14ac:dyDescent="0.75">
      <c r="A25" s="104"/>
      <c r="B25" s="131"/>
      <c r="C25" s="104"/>
      <c r="D25" s="104"/>
      <c r="E25" s="104"/>
      <c r="F25" s="104"/>
      <c r="G25" s="104"/>
      <c r="H25" s="104"/>
      <c r="I25" s="104"/>
      <c r="J25" s="104"/>
      <c r="K25" s="104"/>
      <c r="L25" s="104"/>
      <c r="M25" s="129"/>
      <c r="N25" s="38"/>
      <c r="O25" s="9"/>
      <c r="P25" s="9"/>
      <c r="Q25" s="9"/>
      <c r="R25" s="9"/>
      <c r="S25" s="9"/>
      <c r="T25" s="9"/>
      <c r="U25" s="9"/>
      <c r="V25" s="9"/>
      <c r="W25" s="9"/>
      <c r="X25" s="9"/>
    </row>
    <row r="26" spans="1:24" ht="44.25" customHeight="1" thickBot="1" x14ac:dyDescent="0.75">
      <c r="A26" s="137"/>
      <c r="B26" s="131"/>
      <c r="C26" s="104"/>
      <c r="D26" s="129"/>
      <c r="E26" s="104"/>
      <c r="F26" s="104"/>
      <c r="G26" s="185" t="s">
        <v>34</v>
      </c>
      <c r="H26" s="185"/>
      <c r="I26" s="185"/>
      <c r="J26" s="185"/>
      <c r="K26" s="185"/>
      <c r="L26" s="140"/>
      <c r="M26" s="130">
        <v>0</v>
      </c>
      <c r="N26" s="38"/>
      <c r="O26" s="9"/>
      <c r="P26" s="9"/>
      <c r="Q26" s="9"/>
      <c r="R26" s="9"/>
      <c r="S26" s="9"/>
      <c r="T26" s="9"/>
      <c r="U26" s="9"/>
      <c r="V26" s="9"/>
      <c r="W26" s="9"/>
      <c r="X26" s="9"/>
    </row>
    <row r="27" spans="1:24" ht="23.25" x14ac:dyDescent="0.7">
      <c r="A27" s="137"/>
      <c r="B27" s="131"/>
      <c r="C27" s="104"/>
      <c r="D27" s="104"/>
      <c r="E27" s="104"/>
      <c r="F27" s="104"/>
      <c r="G27" s="104"/>
      <c r="H27" s="104"/>
      <c r="I27" s="104"/>
      <c r="J27" s="104"/>
      <c r="K27" s="104"/>
      <c r="L27" s="104"/>
      <c r="M27" s="129"/>
      <c r="N27" s="38"/>
      <c r="O27" s="9"/>
      <c r="P27" s="9"/>
      <c r="Q27" s="9"/>
      <c r="R27" s="9"/>
      <c r="S27" s="9"/>
      <c r="T27" s="9"/>
      <c r="U27" s="9"/>
      <c r="V27" s="9"/>
      <c r="W27" s="9"/>
      <c r="X27" s="9"/>
    </row>
    <row r="28" spans="1:24" ht="23.25" x14ac:dyDescent="0.7">
      <c r="A28" s="104"/>
      <c r="B28" s="131"/>
      <c r="C28" s="104"/>
      <c r="D28" s="104"/>
      <c r="E28" s="104"/>
      <c r="F28" s="104"/>
      <c r="G28" s="104"/>
      <c r="H28" s="104"/>
      <c r="I28" s="183" t="s">
        <v>35</v>
      </c>
      <c r="J28" s="183"/>
      <c r="K28" s="183"/>
      <c r="L28" s="104"/>
      <c r="M28" s="129">
        <f>+M23+M26</f>
        <v>0</v>
      </c>
      <c r="N28" s="38"/>
      <c r="O28" s="9"/>
      <c r="P28" s="9"/>
      <c r="Q28" s="9"/>
      <c r="R28" s="9"/>
      <c r="S28" s="9"/>
      <c r="T28" s="9"/>
      <c r="U28" s="9"/>
      <c r="V28" s="9"/>
      <c r="W28" s="9"/>
      <c r="X28" s="9"/>
    </row>
    <row r="29" spans="1:24" ht="23.25" x14ac:dyDescent="0.7">
      <c r="A29" s="3"/>
      <c r="B29" s="41"/>
      <c r="C29" s="9"/>
      <c r="D29" s="9"/>
      <c r="E29" s="9"/>
      <c r="F29" s="9"/>
      <c r="G29" s="37" t="str">
        <f>IF(M28-E2&gt;1,"Total Summer salary cannot exceed maximum in cell E2","")</f>
        <v/>
      </c>
      <c r="H29" s="37"/>
      <c r="I29" s="44"/>
      <c r="J29" s="44"/>
      <c r="K29" s="9"/>
      <c r="L29" s="9"/>
      <c r="M29" s="43"/>
      <c r="N29" s="38"/>
      <c r="O29" s="9"/>
      <c r="P29" s="9"/>
      <c r="Q29" s="9"/>
      <c r="R29" s="9"/>
      <c r="S29" s="9"/>
      <c r="T29" s="9"/>
      <c r="U29" s="9"/>
      <c r="V29" s="9"/>
      <c r="W29" s="9"/>
      <c r="X29" s="9"/>
    </row>
    <row r="30" spans="1:24" ht="32.25" customHeight="1" x14ac:dyDescent="0.7">
      <c r="A30" s="104" t="s">
        <v>61</v>
      </c>
      <c r="B30" s="45"/>
      <c r="C30" s="45"/>
      <c r="D30" s="119" t="s">
        <v>38</v>
      </c>
      <c r="E30" s="45"/>
      <c r="F30" s="45"/>
      <c r="G30" s="104" t="s">
        <v>39</v>
      </c>
      <c r="H30" s="9"/>
      <c r="I30" s="45"/>
      <c r="J30" s="73"/>
      <c r="K30" s="9"/>
      <c r="L30" s="9"/>
      <c r="M30" s="9"/>
      <c r="N30" s="9"/>
      <c r="O30" s="9"/>
      <c r="P30" s="9"/>
      <c r="Q30" s="9"/>
      <c r="R30" s="9"/>
      <c r="S30" s="9"/>
      <c r="T30" s="9"/>
      <c r="U30" s="9"/>
      <c r="V30" s="9"/>
      <c r="W30" s="9"/>
      <c r="X30" s="9"/>
    </row>
    <row r="31" spans="1:24" ht="34.5" customHeight="1" x14ac:dyDescent="0.7">
      <c r="A31" s="104" t="s">
        <v>62</v>
      </c>
      <c r="B31" s="46"/>
      <c r="C31" s="46"/>
      <c r="D31" s="119" t="s">
        <v>38</v>
      </c>
      <c r="E31" s="45"/>
      <c r="F31" s="46"/>
      <c r="G31" s="104" t="s">
        <v>39</v>
      </c>
      <c r="H31" s="9"/>
      <c r="I31" s="46"/>
      <c r="J31" s="73"/>
      <c r="K31" s="9"/>
      <c r="L31" s="9"/>
      <c r="M31" s="9"/>
      <c r="N31" s="9"/>
      <c r="O31" s="9"/>
      <c r="P31" s="9"/>
      <c r="Q31" s="9"/>
      <c r="R31" s="9"/>
      <c r="S31" s="9"/>
      <c r="T31" s="9"/>
      <c r="U31" s="9"/>
      <c r="V31" s="9"/>
      <c r="W31" s="9"/>
      <c r="X31" s="9"/>
    </row>
    <row r="32" spans="1:24" ht="35.25" customHeight="1" x14ac:dyDescent="0.7">
      <c r="A32" s="104" t="s">
        <v>72</v>
      </c>
      <c r="B32" s="46"/>
      <c r="C32" s="46"/>
      <c r="D32" s="119" t="s">
        <v>38</v>
      </c>
      <c r="E32" s="46"/>
      <c r="F32" s="46"/>
      <c r="G32" s="104" t="s">
        <v>39</v>
      </c>
      <c r="H32" s="9"/>
      <c r="I32" s="46"/>
      <c r="J32" s="73"/>
      <c r="K32" s="9"/>
      <c r="L32" s="9"/>
      <c r="M32" s="9"/>
      <c r="N32" s="9"/>
      <c r="O32" s="9"/>
      <c r="P32" s="9"/>
      <c r="Q32" s="9"/>
      <c r="R32" s="9"/>
      <c r="S32" s="9"/>
      <c r="T32" s="9"/>
      <c r="U32" s="9"/>
      <c r="V32" s="9"/>
      <c r="W32" s="9"/>
      <c r="X32" s="9"/>
    </row>
    <row r="33" spans="1:24" ht="34.5" customHeight="1" x14ac:dyDescent="0.7">
      <c r="A33" s="104" t="s">
        <v>64</v>
      </c>
      <c r="B33" s="46"/>
      <c r="C33" s="46"/>
      <c r="D33" s="119" t="s">
        <v>38</v>
      </c>
      <c r="E33" s="46"/>
      <c r="F33" s="46"/>
      <c r="G33" s="104" t="s">
        <v>39</v>
      </c>
      <c r="H33" s="9"/>
      <c r="I33" s="46"/>
      <c r="J33" s="73"/>
      <c r="K33" s="9"/>
      <c r="L33" s="9"/>
      <c r="M33" s="9"/>
      <c r="N33" s="9"/>
      <c r="O33" s="9"/>
      <c r="P33" s="9"/>
      <c r="Q33" s="9"/>
      <c r="R33" s="9"/>
      <c r="S33" s="9"/>
      <c r="T33" s="9"/>
      <c r="U33" s="9"/>
      <c r="V33" s="9"/>
      <c r="W33" s="9"/>
      <c r="X33" s="9"/>
    </row>
    <row r="34" spans="1:24" ht="34.5" customHeight="1" x14ac:dyDescent="0.7">
      <c r="A34" s="104" t="s">
        <v>42</v>
      </c>
      <c r="B34" s="46"/>
      <c r="C34" s="46"/>
      <c r="D34" s="119" t="s">
        <v>38</v>
      </c>
      <c r="E34" s="46"/>
      <c r="F34" s="46"/>
      <c r="G34" s="104" t="s">
        <v>39</v>
      </c>
      <c r="H34" s="9"/>
      <c r="I34" s="45"/>
      <c r="J34" s="73"/>
      <c r="K34" s="9"/>
      <c r="L34" s="9"/>
      <c r="M34" s="9"/>
      <c r="N34" s="9"/>
      <c r="O34" s="9"/>
      <c r="P34" s="9"/>
      <c r="Q34" s="9"/>
      <c r="R34" s="9"/>
      <c r="S34" s="9"/>
      <c r="T34" s="9"/>
      <c r="U34" s="9"/>
      <c r="V34" s="9"/>
      <c r="W34" s="9"/>
      <c r="X34" s="9"/>
    </row>
    <row r="35" spans="1:24" ht="35.25" x14ac:dyDescent="0.9">
      <c r="A35" s="150" t="s">
        <v>63</v>
      </c>
      <c r="B35" s="104"/>
      <c r="C35" s="117"/>
      <c r="D35" s="117"/>
      <c r="E35" s="151" t="s">
        <v>59</v>
      </c>
      <c r="F35" s="104" t="s">
        <v>60</v>
      </c>
      <c r="G35" s="117"/>
      <c r="I35" s="9"/>
      <c r="J35" s="9"/>
      <c r="M35" s="9"/>
      <c r="N35" s="9"/>
      <c r="O35" s="9"/>
      <c r="P35" s="9"/>
      <c r="Q35" s="9"/>
      <c r="R35" s="9"/>
      <c r="S35" s="9"/>
      <c r="T35" s="9"/>
      <c r="U35" s="9"/>
      <c r="V35" s="9"/>
      <c r="W35" s="9"/>
      <c r="X35" s="9"/>
    </row>
    <row r="36" spans="1:24" ht="23.25" x14ac:dyDescent="0.7">
      <c r="A36" s="3"/>
      <c r="B36" s="9"/>
      <c r="C36" s="9"/>
      <c r="D36" s="9"/>
      <c r="E36" s="9"/>
      <c r="F36" s="9"/>
      <c r="G36" s="9"/>
      <c r="H36" s="9"/>
      <c r="I36" s="9"/>
      <c r="J36" s="9"/>
      <c r="K36" s="9"/>
      <c r="L36" s="9"/>
      <c r="M36" s="9"/>
      <c r="N36" s="9"/>
      <c r="O36" s="9"/>
      <c r="P36" s="9"/>
      <c r="Q36" s="9"/>
      <c r="R36" s="9"/>
      <c r="S36" s="9"/>
      <c r="T36" s="9"/>
      <c r="U36" s="9"/>
      <c r="V36" s="9"/>
      <c r="W36" s="9"/>
      <c r="X36" s="9"/>
    </row>
    <row r="37" spans="1:24" ht="23.25" x14ac:dyDescent="0.7">
      <c r="B37" s="9"/>
      <c r="C37" s="9"/>
      <c r="D37" s="9"/>
      <c r="E37" s="9" t="s">
        <v>2</v>
      </c>
      <c r="F37" s="9"/>
      <c r="G37" s="9"/>
      <c r="H37" s="9"/>
      <c r="I37" s="9"/>
      <c r="J37" s="9"/>
      <c r="K37" s="9"/>
      <c r="L37" s="9"/>
      <c r="M37" s="9"/>
      <c r="N37" s="9"/>
      <c r="O37" s="9"/>
      <c r="P37" s="9"/>
      <c r="Q37" s="9"/>
      <c r="R37" s="9"/>
      <c r="S37" s="9"/>
      <c r="T37" s="9"/>
      <c r="U37" s="9"/>
      <c r="V37" s="9"/>
      <c r="W37" s="9"/>
      <c r="X37" s="9"/>
    </row>
    <row r="38" spans="1:24" ht="23.25" x14ac:dyDescent="0.7">
      <c r="A38" s="67"/>
      <c r="B38" s="62"/>
      <c r="C38" s="62"/>
      <c r="D38" s="62"/>
      <c r="E38" s="62"/>
      <c r="F38" s="62"/>
      <c r="G38" s="62"/>
      <c r="H38" s="62"/>
      <c r="I38" s="62"/>
      <c r="J38" s="62"/>
      <c r="K38" s="62"/>
      <c r="L38" s="62"/>
      <c r="M38" s="63"/>
      <c r="N38" s="63"/>
      <c r="O38" s="9"/>
      <c r="P38" s="9"/>
      <c r="Q38" s="9"/>
      <c r="R38" s="9"/>
      <c r="S38" s="9"/>
      <c r="T38" s="9"/>
      <c r="U38" s="9"/>
      <c r="V38" s="9"/>
      <c r="W38" s="9"/>
      <c r="X38" s="9"/>
    </row>
    <row r="39" spans="1:24" ht="42" customHeight="1" x14ac:dyDescent="0.7">
      <c r="A39" s="67"/>
      <c r="B39" s="62"/>
      <c r="C39" s="62"/>
      <c r="D39" s="62"/>
      <c r="E39" s="62"/>
      <c r="F39" s="62"/>
      <c r="G39" s="62"/>
      <c r="H39" s="62"/>
      <c r="I39" s="62"/>
      <c r="J39" s="62"/>
      <c r="K39" s="62"/>
      <c r="L39" s="62"/>
      <c r="M39" s="63"/>
      <c r="N39" s="63"/>
      <c r="O39" s="9"/>
      <c r="P39" s="9"/>
      <c r="Q39" s="9"/>
      <c r="R39" s="9"/>
      <c r="S39" s="9"/>
      <c r="T39" s="9"/>
      <c r="U39" s="9"/>
      <c r="V39" s="9"/>
      <c r="W39" s="9"/>
      <c r="X39" s="9"/>
    </row>
    <row r="40" spans="1:24" ht="23.25" x14ac:dyDescent="0.7">
      <c r="A40" s="61"/>
      <c r="B40" s="61"/>
      <c r="C40" s="61"/>
      <c r="D40" s="61"/>
      <c r="E40" s="61"/>
      <c r="F40" s="61"/>
      <c r="G40" s="61"/>
      <c r="H40" s="61"/>
      <c r="I40" s="64"/>
      <c r="J40" s="64"/>
      <c r="K40" s="64"/>
      <c r="L40" s="64"/>
      <c r="M40" s="9"/>
      <c r="N40" s="9"/>
      <c r="O40" s="9"/>
      <c r="P40" s="9"/>
      <c r="Q40" s="9"/>
      <c r="R40" s="9"/>
      <c r="S40" s="9"/>
      <c r="T40" s="9"/>
      <c r="U40" s="9"/>
      <c r="V40" s="9"/>
      <c r="W40" s="9"/>
      <c r="X40" s="9"/>
    </row>
    <row r="41" spans="1:24" ht="23.25" x14ac:dyDescent="0.7">
      <c r="A41"/>
      <c r="B41"/>
      <c r="I41" s="9"/>
      <c r="J41" s="9"/>
      <c r="K41" s="9"/>
      <c r="L41" s="9"/>
      <c r="M41" s="9"/>
      <c r="N41" s="9"/>
      <c r="O41" s="9"/>
      <c r="P41" s="9"/>
      <c r="Q41" s="9"/>
      <c r="R41" s="9"/>
      <c r="S41" s="9"/>
      <c r="T41" s="9"/>
      <c r="U41" s="9"/>
      <c r="V41" s="9"/>
      <c r="W41" s="9"/>
      <c r="X41" s="9"/>
    </row>
    <row r="42" spans="1:24" ht="23.25" x14ac:dyDescent="0.7">
      <c r="A42" s="9"/>
      <c r="B42" s="9"/>
      <c r="C42" s="9"/>
      <c r="D42" s="9"/>
      <c r="E42" s="9"/>
      <c r="F42" s="9"/>
      <c r="G42" s="9"/>
      <c r="H42" s="9"/>
      <c r="I42" s="9"/>
      <c r="J42" s="9"/>
      <c r="K42" s="9"/>
      <c r="L42" s="9"/>
      <c r="M42" s="9"/>
      <c r="N42" s="9"/>
      <c r="O42" s="9"/>
      <c r="P42" s="9"/>
      <c r="Q42" s="9"/>
      <c r="R42" s="9"/>
      <c r="S42" s="9"/>
      <c r="T42" s="9"/>
      <c r="U42" s="9"/>
      <c r="V42" s="9"/>
      <c r="W42" s="9"/>
      <c r="X42" s="9"/>
    </row>
    <row r="43" spans="1:24" ht="23.25" x14ac:dyDescent="0.7">
      <c r="A43" s="9"/>
      <c r="B43" s="9"/>
      <c r="C43" s="9"/>
      <c r="D43" s="9"/>
      <c r="E43" s="9"/>
      <c r="F43" s="9"/>
      <c r="G43" s="9"/>
      <c r="H43" s="9"/>
      <c r="I43" s="9"/>
      <c r="J43" s="9"/>
      <c r="K43" s="9"/>
      <c r="L43" s="9"/>
      <c r="M43" s="9"/>
      <c r="N43" s="9"/>
      <c r="O43" s="9"/>
      <c r="P43" s="9"/>
      <c r="Q43" s="9"/>
      <c r="R43" s="9"/>
      <c r="S43" s="9"/>
      <c r="T43" s="9"/>
      <c r="U43" s="9"/>
      <c r="V43" s="9"/>
      <c r="W43" s="9"/>
      <c r="X43" s="9"/>
    </row>
    <row r="44" spans="1:24" ht="23.25" x14ac:dyDescent="0.7">
      <c r="A44" s="9"/>
      <c r="B44" s="9"/>
      <c r="C44" s="9"/>
      <c r="D44" s="9"/>
      <c r="E44" s="9"/>
      <c r="F44" s="9"/>
      <c r="G44" s="9"/>
      <c r="H44" s="9"/>
      <c r="I44" s="9"/>
      <c r="J44" s="9"/>
      <c r="K44" s="9"/>
      <c r="L44" s="9"/>
      <c r="M44" s="9"/>
      <c r="N44" s="9"/>
      <c r="O44" s="9"/>
      <c r="P44" s="9"/>
      <c r="Q44" s="9"/>
      <c r="R44" s="9"/>
      <c r="S44" s="9"/>
      <c r="T44" s="9"/>
      <c r="U44" s="9"/>
      <c r="V44" s="9"/>
      <c r="W44" s="9"/>
      <c r="X44" s="9"/>
    </row>
    <row r="45" spans="1:24" ht="23.25" x14ac:dyDescent="0.7">
      <c r="A45" s="9"/>
      <c r="B45" s="9"/>
      <c r="C45" s="9"/>
      <c r="D45" s="9"/>
      <c r="E45" s="9"/>
      <c r="F45" s="9"/>
      <c r="G45" s="9"/>
      <c r="H45" s="9"/>
      <c r="I45" s="9"/>
      <c r="J45" s="9"/>
      <c r="K45" s="9"/>
      <c r="L45" s="9"/>
      <c r="M45" s="9"/>
      <c r="N45" s="9"/>
      <c r="O45" s="9"/>
      <c r="P45" s="9"/>
      <c r="Q45" s="9"/>
      <c r="R45" s="9"/>
      <c r="S45" s="9"/>
      <c r="T45" s="9"/>
      <c r="U45" s="9"/>
      <c r="V45" s="9"/>
      <c r="W45" s="9"/>
      <c r="X45" s="9"/>
    </row>
    <row r="46" spans="1:24" ht="23.25" x14ac:dyDescent="0.7">
      <c r="A46" s="9"/>
      <c r="B46" s="9"/>
      <c r="C46" s="9"/>
      <c r="D46" s="9"/>
      <c r="E46" s="9"/>
      <c r="F46" s="9"/>
      <c r="G46" s="9"/>
      <c r="H46" s="9"/>
      <c r="I46" s="9"/>
      <c r="J46" s="9"/>
      <c r="K46" s="9"/>
      <c r="L46" s="9"/>
      <c r="M46" s="9"/>
      <c r="N46" s="9"/>
      <c r="O46" s="9"/>
      <c r="P46" s="9"/>
      <c r="Q46" s="9"/>
      <c r="R46" s="9"/>
      <c r="S46" s="9"/>
      <c r="T46" s="9"/>
      <c r="U46" s="9"/>
      <c r="V46" s="9"/>
      <c r="W46" s="9"/>
      <c r="X46" s="9"/>
    </row>
    <row r="47" spans="1:24" ht="23.25" x14ac:dyDescent="0.7">
      <c r="A47" s="9"/>
      <c r="B47" s="9"/>
      <c r="C47" s="9"/>
      <c r="D47" s="9"/>
      <c r="E47" s="9"/>
      <c r="F47" s="9"/>
      <c r="G47" s="9"/>
      <c r="H47" s="9"/>
      <c r="I47" s="9"/>
      <c r="J47" s="9"/>
      <c r="K47" s="9"/>
      <c r="L47" s="9"/>
      <c r="M47" s="9"/>
      <c r="N47" s="9"/>
      <c r="O47" s="9"/>
      <c r="P47" s="9"/>
      <c r="Q47" s="9"/>
      <c r="R47" s="9"/>
      <c r="S47" s="9"/>
      <c r="T47" s="9"/>
      <c r="U47" s="9"/>
      <c r="V47" s="9"/>
      <c r="W47" s="9"/>
      <c r="X47" s="9"/>
    </row>
    <row r="48" spans="1:24" ht="23.25" x14ac:dyDescent="0.7">
      <c r="A48" s="9"/>
      <c r="B48" s="9"/>
      <c r="C48" s="9"/>
      <c r="D48" s="9"/>
      <c r="E48" s="9"/>
      <c r="F48" s="9"/>
      <c r="G48" s="9"/>
      <c r="H48" s="9"/>
      <c r="I48" s="9"/>
      <c r="J48" s="9"/>
      <c r="K48" s="9"/>
      <c r="L48" s="9"/>
      <c r="M48" s="9"/>
      <c r="N48" s="9"/>
      <c r="O48" s="9"/>
      <c r="P48" s="9"/>
      <c r="Q48" s="9"/>
      <c r="R48" s="9"/>
      <c r="S48" s="9"/>
      <c r="T48" s="9"/>
      <c r="U48" s="9"/>
      <c r="V48" s="9"/>
      <c r="W48" s="9"/>
      <c r="X48" s="9"/>
    </row>
    <row r="49" spans="1:24" ht="23.25" x14ac:dyDescent="0.7">
      <c r="A49" s="9"/>
      <c r="B49" s="9"/>
      <c r="C49" s="9"/>
      <c r="D49" s="9"/>
      <c r="E49" s="9"/>
      <c r="F49" s="9"/>
      <c r="G49" s="9"/>
      <c r="H49" s="9"/>
      <c r="I49" s="9"/>
      <c r="J49" s="9"/>
      <c r="K49" s="9"/>
      <c r="L49" s="9"/>
      <c r="M49" s="9"/>
      <c r="N49" s="9"/>
      <c r="O49" s="9"/>
      <c r="P49" s="9"/>
      <c r="Q49" s="9"/>
      <c r="R49" s="9"/>
      <c r="S49" s="9"/>
      <c r="T49" s="9"/>
      <c r="U49" s="9"/>
      <c r="V49" s="9"/>
      <c r="W49" s="9"/>
      <c r="X49" s="9"/>
    </row>
    <row r="50" spans="1:24" ht="23.25" x14ac:dyDescent="0.7">
      <c r="A50" s="9"/>
      <c r="B50" s="9"/>
      <c r="C50" s="9"/>
      <c r="D50" s="9"/>
      <c r="E50" s="9"/>
      <c r="F50" s="9"/>
      <c r="G50" s="9"/>
      <c r="H50" s="9"/>
      <c r="I50" s="9"/>
      <c r="J50" s="9"/>
      <c r="K50" s="9"/>
      <c r="L50" s="9"/>
      <c r="M50" s="9"/>
      <c r="N50" s="9"/>
      <c r="O50" s="9"/>
      <c r="P50" s="9"/>
      <c r="Q50" s="9"/>
      <c r="R50" s="9"/>
      <c r="S50" s="9"/>
      <c r="T50" s="9"/>
      <c r="U50" s="9"/>
      <c r="V50" s="9"/>
      <c r="W50" s="9"/>
      <c r="X50" s="9"/>
    </row>
    <row r="51" spans="1:24" ht="23.25" x14ac:dyDescent="0.7">
      <c r="A51" s="9"/>
      <c r="B51" s="9"/>
      <c r="C51" s="9"/>
      <c r="D51" s="9"/>
      <c r="E51" s="9"/>
      <c r="F51" s="9"/>
      <c r="G51" s="9"/>
      <c r="H51" s="9"/>
      <c r="I51" s="9"/>
      <c r="J51" s="9"/>
      <c r="K51" s="9"/>
      <c r="L51" s="9"/>
      <c r="M51" s="9"/>
      <c r="N51" s="9"/>
      <c r="O51" s="9"/>
      <c r="P51" s="9"/>
      <c r="Q51" s="9"/>
      <c r="R51" s="9"/>
      <c r="S51" s="9"/>
      <c r="T51" s="9"/>
      <c r="U51" s="9"/>
      <c r="V51" s="9"/>
      <c r="W51" s="9"/>
      <c r="X51" s="9"/>
    </row>
    <row r="52" spans="1:24" ht="23.25" x14ac:dyDescent="0.7">
      <c r="A52" s="9"/>
      <c r="B52" s="9"/>
      <c r="C52" s="9"/>
      <c r="D52" s="9"/>
      <c r="E52" s="9"/>
      <c r="F52" s="9"/>
      <c r="G52" s="9"/>
      <c r="H52" s="9"/>
      <c r="I52" s="9"/>
      <c r="J52" s="9"/>
      <c r="K52" s="9"/>
      <c r="L52" s="9"/>
      <c r="M52" s="9"/>
      <c r="N52" s="9"/>
      <c r="O52" s="9"/>
      <c r="P52" s="9"/>
      <c r="Q52" s="9"/>
      <c r="R52" s="9"/>
      <c r="S52" s="9"/>
      <c r="T52" s="9"/>
      <c r="U52" s="9"/>
      <c r="V52" s="9"/>
      <c r="W52" s="9"/>
      <c r="X52" s="9"/>
    </row>
    <row r="53" spans="1:24" ht="23.25" x14ac:dyDescent="0.7">
      <c r="A53" s="9"/>
      <c r="B53" s="9"/>
      <c r="C53" s="9"/>
      <c r="D53" s="9"/>
      <c r="E53" s="9"/>
      <c r="F53" s="9"/>
      <c r="G53" s="9"/>
      <c r="H53" s="9"/>
      <c r="I53" s="9"/>
      <c r="J53" s="9"/>
      <c r="K53" s="9"/>
      <c r="L53" s="9"/>
      <c r="M53" s="9"/>
      <c r="N53" s="9"/>
      <c r="O53" s="9"/>
      <c r="P53" s="9"/>
      <c r="Q53" s="9"/>
      <c r="R53" s="9"/>
      <c r="S53" s="9"/>
      <c r="T53" s="9"/>
      <c r="U53" s="9"/>
      <c r="V53" s="9"/>
      <c r="W53" s="9"/>
      <c r="X53" s="9"/>
    </row>
    <row r="54" spans="1:24" ht="23.25" x14ac:dyDescent="0.7">
      <c r="A54" s="9"/>
      <c r="B54" s="9"/>
      <c r="C54" s="9"/>
      <c r="D54" s="9"/>
      <c r="E54" s="9"/>
      <c r="F54" s="9"/>
      <c r="G54" s="9"/>
      <c r="H54" s="9"/>
      <c r="I54" s="9"/>
      <c r="J54" s="9"/>
      <c r="K54" s="9"/>
      <c r="L54" s="9"/>
      <c r="M54" s="9"/>
      <c r="N54" s="9"/>
      <c r="O54" s="9"/>
      <c r="P54" s="9"/>
      <c r="Q54" s="9"/>
      <c r="R54" s="9"/>
      <c r="S54" s="9"/>
      <c r="T54" s="9"/>
      <c r="U54" s="9"/>
      <c r="V54" s="9"/>
      <c r="W54" s="9"/>
      <c r="X54" s="9"/>
    </row>
    <row r="55" spans="1:24" ht="23.25" x14ac:dyDescent="0.7">
      <c r="A55" s="9"/>
      <c r="B55" s="9"/>
      <c r="C55" s="9"/>
      <c r="D55" s="9"/>
      <c r="E55" s="9"/>
      <c r="F55" s="9"/>
      <c r="G55" s="9"/>
      <c r="H55" s="9"/>
      <c r="I55" s="9"/>
      <c r="J55" s="9"/>
      <c r="K55" s="9"/>
      <c r="L55" s="9"/>
      <c r="M55" s="9"/>
      <c r="N55" s="9"/>
      <c r="O55" s="9"/>
      <c r="P55" s="9"/>
      <c r="Q55" s="9"/>
      <c r="R55" s="9"/>
      <c r="S55" s="9"/>
      <c r="T55" s="9"/>
      <c r="U55" s="9"/>
      <c r="V55" s="9"/>
      <c r="W55" s="9"/>
      <c r="X55" s="9"/>
    </row>
    <row r="56" spans="1:24" ht="23.25" x14ac:dyDescent="0.7">
      <c r="A56" s="9"/>
      <c r="B56" s="9"/>
      <c r="C56" s="9"/>
      <c r="D56" s="9"/>
      <c r="E56" s="9"/>
      <c r="F56" s="9"/>
      <c r="G56" s="9"/>
      <c r="H56" s="9"/>
      <c r="I56" s="9"/>
      <c r="J56" s="9"/>
      <c r="K56" s="9"/>
      <c r="L56" s="9"/>
      <c r="M56" s="9"/>
      <c r="N56" s="9"/>
      <c r="O56" s="9"/>
      <c r="P56" s="9"/>
      <c r="Q56" s="9"/>
      <c r="R56" s="9"/>
      <c r="S56" s="9"/>
      <c r="T56" s="9"/>
      <c r="U56" s="9"/>
      <c r="V56" s="9"/>
      <c r="W56" s="9"/>
      <c r="X56" s="9"/>
    </row>
    <row r="57" spans="1:24" ht="23.25" x14ac:dyDescent="0.7">
      <c r="M57" s="9"/>
    </row>
    <row r="99" spans="1:1" x14ac:dyDescent="0.45">
      <c r="A99" s="4">
        <v>9</v>
      </c>
    </row>
    <row r="100" spans="1:1" x14ac:dyDescent="0.45">
      <c r="A100" s="4">
        <v>10</v>
      </c>
    </row>
    <row r="101" spans="1:1" x14ac:dyDescent="0.45">
      <c r="A101" s="4">
        <v>11</v>
      </c>
    </row>
    <row r="102" spans="1:1" x14ac:dyDescent="0.45">
      <c r="A102" s="4" t="s">
        <v>44</v>
      </c>
    </row>
    <row r="103" spans="1:1" x14ac:dyDescent="0.45">
      <c r="A103" s="4" t="s">
        <v>45</v>
      </c>
    </row>
  </sheetData>
  <sheetProtection sheet="1" selectLockedCells="1"/>
  <mergeCells count="11">
    <mergeCell ref="I28:K28"/>
    <mergeCell ref="G2:L2"/>
    <mergeCell ref="G26:K26"/>
    <mergeCell ref="K4:M4"/>
    <mergeCell ref="P1:W1"/>
    <mergeCell ref="P2:W2"/>
    <mergeCell ref="K5:L5"/>
    <mergeCell ref="K6:M6"/>
    <mergeCell ref="G4:I4"/>
    <mergeCell ref="G5:I5"/>
    <mergeCell ref="G6:I6"/>
  </mergeCells>
  <conditionalFormatting sqref="C23:D23 L23 J23 H23">
    <cfRule type="expression" dxfId="8" priority="8">
      <formula>C$23-$E$6&gt;1</formula>
    </cfRule>
  </conditionalFormatting>
  <conditionalFormatting sqref="M24:M25">
    <cfRule type="expression" dxfId="7" priority="7">
      <formula>AND(M24&lt;&gt;#REF!,#REF!="YES")</formula>
    </cfRule>
  </conditionalFormatting>
  <conditionalFormatting sqref="M26">
    <cfRule type="expression" dxfId="6" priority="5">
      <formula>AND(M26&lt;&gt;#REF!,#REF!="YES")</formula>
    </cfRule>
  </conditionalFormatting>
  <conditionalFormatting sqref="M27:M28">
    <cfRule type="expression" dxfId="5" priority="9">
      <formula>AND(M27&lt;&gt;#REF!,#REF!="YES")</formula>
    </cfRule>
  </conditionalFormatting>
  <conditionalFormatting sqref="M28">
    <cfRule type="expression" dxfId="4" priority="6">
      <formula>$M$28-$E2&gt;1</formula>
    </cfRule>
  </conditionalFormatting>
  <conditionalFormatting sqref="E23">
    <cfRule type="expression" dxfId="3" priority="4">
      <formula>SUM($E$16,$E$18,$E$20,$E$22)&gt;$E$6/2</formula>
    </cfRule>
  </conditionalFormatting>
  <conditionalFormatting sqref="K23">
    <cfRule type="expression" dxfId="2" priority="3">
      <formula>+SUM($K$16,$K$18,$K$20,$K$22)&gt;$E$6/2</formula>
    </cfRule>
  </conditionalFormatting>
  <conditionalFormatting sqref="G23">
    <cfRule type="expression" dxfId="1" priority="2">
      <formula>SUM($G$16,$G$18,$G$20,$G$22)&gt;$E$6</formula>
    </cfRule>
  </conditionalFormatting>
  <conditionalFormatting sqref="I23">
    <cfRule type="expression" dxfId="0" priority="1">
      <formula>SUM($I$16,$I$18,$I$20,$I$22)&gt;$E$6</formula>
    </cfRule>
  </conditionalFormatting>
  <dataValidations count="1">
    <dataValidation type="list" allowBlank="1" showErrorMessage="1" errorTitle="Error Message" error="Please select from the list of values_x000a_" prompt="_x000a_" sqref="B4" xr:uid="{00000000-0002-0000-0500-000000000000}">
      <formula1>$A$99:$A$101</formula1>
    </dataValidation>
  </dataValidations>
  <pageMargins left="0.7" right="0.7" top="0.75" bottom="0.75" header="0.3" footer="0.3"/>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9 Month Contract</vt:lpstr>
      <vt:lpstr>10 Month</vt:lpstr>
      <vt:lpstr>11 Month</vt:lpstr>
      <vt:lpstr>10 month contract</vt:lpstr>
      <vt:lpstr>11 month contract </vt:lpstr>
      <vt:lpstr>'10 month contract'!Print_Area</vt:lpstr>
      <vt:lpstr>'11 month contract '!Print_Area</vt:lpstr>
      <vt:lpstr>'9 Month Contract'!Print_Area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Tolman</dc:creator>
  <cp:lastModifiedBy>Fred Parrish</cp:lastModifiedBy>
  <cp:lastPrinted>2024-04-24T14:06:11Z</cp:lastPrinted>
  <dcterms:created xsi:type="dcterms:W3CDTF">2020-02-24T21:55:47Z</dcterms:created>
  <dcterms:modified xsi:type="dcterms:W3CDTF">2024-04-25T03:13:28Z</dcterms:modified>
</cp:coreProperties>
</file>